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enko\Documents\09_Obnovme_si_svoj_dom\OSSD_2022\OSSD_2022_Realizácie\OSSD_Kaplnka_Sv_Alžbety_2022\Zmluvy_Dodatky_Rozpočty_Kapl_sv_Alžbety\Rozpočet_dvojetapový\"/>
    </mc:Choice>
  </mc:AlternateContent>
  <xr:revisionPtr revIDLastSave="0" documentId="13_ncr:1_{8E19605E-7D99-48BD-9097-1CAF2EF4FDF6}" xr6:coauthVersionLast="47" xr6:coauthVersionMax="47" xr10:uidLastSave="{00000000-0000-0000-0000-000000000000}"/>
  <bookViews>
    <workbookView xWindow="-108" yWindow="-108" windowWidth="23256" windowHeight="12576" xr2:uid="{325A66E5-5EE5-4E7F-859C-D2FAAA2CE0C2}"/>
  </bookViews>
  <sheets>
    <sheet name="Rekapitulácia" sheetId="2" r:id="rId1"/>
    <sheet name="Zadanie I. Etapa" sheetId="1" r:id="rId2"/>
    <sheet name="Zadanie II. Etapa" sheetId="3" r:id="rId3"/>
  </sheets>
  <definedNames>
    <definedName name="_xlnm.Print_Titles" localSheetId="1">'Zadanie I. Etapa'!$1:$11</definedName>
    <definedName name="_xlnm.Print_Titles" localSheetId="2">'Zadanie II. Etapa'!$1:$11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3" l="1"/>
  <c r="G45" i="3" s="1"/>
  <c r="G43" i="3"/>
  <c r="G44" i="3" s="1"/>
  <c r="G40" i="3"/>
  <c r="G39" i="3" s="1"/>
  <c r="G38" i="3"/>
  <c r="G37" i="3"/>
  <c r="G36" i="3"/>
  <c r="G35" i="3"/>
  <c r="G33" i="3"/>
  <c r="G32" i="3"/>
  <c r="G31" i="3" s="1"/>
  <c r="G30" i="3"/>
  <c r="G29" i="3"/>
  <c r="G28" i="3"/>
  <c r="G27" i="3"/>
  <c r="G26" i="3"/>
  <c r="G25" i="3"/>
  <c r="G23" i="3"/>
  <c r="G22" i="3" s="1"/>
  <c r="G21" i="3"/>
  <c r="G20" i="3"/>
  <c r="G19" i="3"/>
  <c r="G18" i="3"/>
  <c r="G17" i="3"/>
  <c r="G16" i="3"/>
  <c r="G15" i="3"/>
  <c r="G13" i="3" s="1"/>
  <c r="G14" i="3"/>
  <c r="G34" i="3" l="1"/>
  <c r="G24" i="3"/>
  <c r="G12" i="3" s="1"/>
  <c r="G47" i="3" s="1"/>
  <c r="G42" i="3"/>
  <c r="G41" i="3" s="1"/>
  <c r="G49" i="3" l="1"/>
  <c r="D11" i="2"/>
  <c r="G61" i="1"/>
  <c r="G34" i="1"/>
  <c r="G31" i="1"/>
  <c r="G32" i="1"/>
  <c r="G28" i="1"/>
  <c r="G27" i="1"/>
  <c r="G26" i="1"/>
  <c r="G25" i="1"/>
  <c r="E11" i="2" l="1"/>
  <c r="F11" i="2" s="1"/>
  <c r="G73" i="1"/>
  <c r="G72" i="1" s="1"/>
  <c r="G54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52" i="1"/>
  <c r="G53" i="1"/>
  <c r="G33" i="1" l="1"/>
  <c r="G76" i="1"/>
  <c r="G75" i="1" s="1"/>
  <c r="G74" i="1" s="1"/>
  <c r="G71" i="1"/>
  <c r="G70" i="1"/>
  <c r="G69" i="1"/>
  <c r="G68" i="1"/>
  <c r="G67" i="1"/>
  <c r="G66" i="1"/>
  <c r="G65" i="1"/>
  <c r="G64" i="1"/>
  <c r="G63" i="1"/>
  <c r="G62" i="1"/>
  <c r="G60" i="1"/>
  <c r="G59" i="1"/>
  <c r="G58" i="1"/>
  <c r="G57" i="1"/>
  <c r="G56" i="1"/>
  <c r="G30" i="1"/>
  <c r="G29" i="1"/>
  <c r="G24" i="1"/>
  <c r="G23" i="1"/>
  <c r="G22" i="1"/>
  <c r="G21" i="1"/>
  <c r="G20" i="1"/>
  <c r="G19" i="1"/>
  <c r="G18" i="1"/>
  <c r="G17" i="1"/>
  <c r="G16" i="1"/>
  <c r="G15" i="1"/>
  <c r="G14" i="1"/>
  <c r="G55" i="1" l="1"/>
  <c r="G13" i="1"/>
  <c r="G12" i="1" l="1"/>
  <c r="G77" i="1"/>
  <c r="G79" i="1" l="1"/>
  <c r="D10" i="2"/>
  <c r="E10" i="2" l="1"/>
  <c r="F10" i="2" s="1"/>
  <c r="D12" i="2"/>
  <c r="E12" i="2" l="1"/>
  <c r="F12" i="2" s="1"/>
</calcChain>
</file>

<file path=xl/sharedStrings.xml><?xml version="1.0" encoding="utf-8"?>
<sst xmlns="http://schemas.openxmlformats.org/spreadsheetml/2006/main" count="349" uniqueCount="190">
  <si>
    <t>ZADANIE S VÝKAZOM VÝMER</t>
  </si>
  <si>
    <t>Stavba:   Kaplnka sv.Alžbety v Banskej Štiavnici parc.registra C č.4109/3, 4109/2, 4109/3, 5735/1</t>
  </si>
  <si>
    <t>Objednávateľ:   Mesto Banská Štiavnica</t>
  </si>
  <si>
    <t>Miesto.   Banská Štiavnica</t>
  </si>
  <si>
    <t>Č.</t>
  </si>
  <si>
    <t>Kód položky</t>
  </si>
  <si>
    <t>Popis</t>
  </si>
  <si>
    <t>MJ</t>
  </si>
  <si>
    <t>Množstvo celkom</t>
  </si>
  <si>
    <t>Jednotková cena zadania</t>
  </si>
  <si>
    <t>Celková cena zadania</t>
  </si>
  <si>
    <t>1</t>
  </si>
  <si>
    <t>2</t>
  </si>
  <si>
    <t>3</t>
  </si>
  <si>
    <t>4</t>
  </si>
  <si>
    <t>5</t>
  </si>
  <si>
    <t>6</t>
  </si>
  <si>
    <t>7</t>
  </si>
  <si>
    <t>HSV</t>
  </si>
  <si>
    <t xml:space="preserve">Práce a dodávky HSV   </t>
  </si>
  <si>
    <t xml:space="preserve">Zemné práce   </t>
  </si>
  <si>
    <t>113106121.S</t>
  </si>
  <si>
    <t xml:space="preserve">Rozoberanie dlažby, z betónových alebo kamenin. dlaždíc, dosiek alebo tvaroviek,  -0,13800t   </t>
  </si>
  <si>
    <t>m2</t>
  </si>
  <si>
    <t>113107112.S</t>
  </si>
  <si>
    <t xml:space="preserve">Odstránenie krytu v ploche do 200 m2 z kameniva ťaženého, hr.100 do 200 mm,  -0,24000t   </t>
  </si>
  <si>
    <t>113107121.S</t>
  </si>
  <si>
    <t xml:space="preserve">Odstránenie krytu v ploche do 200 m2 z kameniva hrubého drveného, hr. do 100 mm,  -0,13000t   </t>
  </si>
  <si>
    <t>113107131.S</t>
  </si>
  <si>
    <t xml:space="preserve">Odstránenie krytu v ploche do 200 m2 z betónu prostého, hr. vrstvy do 150 mm,  -0,22500t   </t>
  </si>
  <si>
    <t>113107142.S</t>
  </si>
  <si>
    <t xml:space="preserve">Odstránenie krytu asfaltového v ploche do 200 m2, hr. nad 50 do 100 mm,  -0,18100t   </t>
  </si>
  <si>
    <t>132201201.S</t>
  </si>
  <si>
    <t xml:space="preserve">Výkop ryhy šírky 600-2000mm horn.3 do 100m3   </t>
  </si>
  <si>
    <t>m3</t>
  </si>
  <si>
    <t>132201209.S</t>
  </si>
  <si>
    <t xml:space="preserve">Príplatok k cenám za lepivosť pri hĺbení rýh š. nad 600 do 2 000 mm zapaž. i nezapažených, s urovnaním dna v hornine 3   </t>
  </si>
  <si>
    <t>162501102.S</t>
  </si>
  <si>
    <t xml:space="preserve">Vodorovné premiestnenie výkopku po spevnenej ceste z horniny tr.1-4, do 100 m3 na vzdialenosť do 3000 m   </t>
  </si>
  <si>
    <t>162501105.S</t>
  </si>
  <si>
    <t xml:space="preserve">Vodorovné premiestnenie výkopku po spevnenej ceste z horniny tr.1-4, do 100 m3, príplatok k cene za každých ďalšich a začatých 1000 m   </t>
  </si>
  <si>
    <t>167101101.S</t>
  </si>
  <si>
    <t xml:space="preserve">Nakladanie neuľahnutého výkopku z hornín tr.1-4 do 100 m3   </t>
  </si>
  <si>
    <t>1711</t>
  </si>
  <si>
    <t xml:space="preserve">Poplatok za uloženie zeminy na skládku   </t>
  </si>
  <si>
    <t>t</t>
  </si>
  <si>
    <t>171201201.S</t>
  </si>
  <si>
    <t xml:space="preserve">Uloženie sypaniny na skládky do 100 m3   </t>
  </si>
  <si>
    <t>m</t>
  </si>
  <si>
    <t>kpl</t>
  </si>
  <si>
    <t xml:space="preserve">Úpravy povrchov, podlahy, osadenie   </t>
  </si>
  <si>
    <t>622901111</t>
  </si>
  <si>
    <t xml:space="preserve">Očistenie vonkajšieho muriva od prachu + vyčistiť škáry do hl.15 mm   </t>
  </si>
  <si>
    <t>622901112</t>
  </si>
  <si>
    <t xml:space="preserve">Očistenie vnútorného  muriva od prachu + vyčistiť škáry do hl.15 mm   </t>
  </si>
  <si>
    <t>9</t>
  </si>
  <si>
    <t xml:space="preserve">Ostatné konštrukcie a práce-búranie   </t>
  </si>
  <si>
    <t>919735112.S</t>
  </si>
  <si>
    <t xml:space="preserve">Rezanie existujúceho asfaltového krytu alebo podkladu hĺbky nad 50 do 100 mm   </t>
  </si>
  <si>
    <t>941941041.S</t>
  </si>
  <si>
    <t xml:space="preserve">Montáž lešenia ľahkého pracovného radového s podlahami šírky nad 1,00 do 1,20 m, výšky do 10 m   </t>
  </si>
  <si>
    <t>941941291.S</t>
  </si>
  <si>
    <t xml:space="preserve">Príplatok za prvý a každý ďalší i začatý mesiac použitia lešenia ľahkého pracovného radového s podlahami šírky nad 1,00 do 1,20 m, výšky do 10 m   </t>
  </si>
  <si>
    <t>941941841.S</t>
  </si>
  <si>
    <t xml:space="preserve">Demontáž lešenia ľahkého pracovného radového s podlahami šírky nad 1,00 do 1,20 m, výšky do 10 m   </t>
  </si>
  <si>
    <t>9111</t>
  </si>
  <si>
    <t xml:space="preserve">Demontáž a montáž  prvkou v interiéri - lavice pódium   </t>
  </si>
  <si>
    <t>965042241</t>
  </si>
  <si>
    <t xml:space="preserve">Búranie podkladov pod dlažby, podkladný betót hr.nad 100 mm, plochy nad 4 m2 -2,20000t   </t>
  </si>
  <si>
    <t>965081813</t>
  </si>
  <si>
    <t xml:space="preserve">Rozobratie  dlažieb,cementových+cementová malta hr. 25mm+ 25 mm  -0,06500t   </t>
  </si>
  <si>
    <t>978013191</t>
  </si>
  <si>
    <t xml:space="preserve">Otlčenie omietok stien vnútorných vápenných alebo vápennocementových   -0,04600t   </t>
  </si>
  <si>
    <t>978015391</t>
  </si>
  <si>
    <t xml:space="preserve">Otlčenie omietok vonkajších priečelí zložitejších, s vyškriabaním škár, očistením muriva  -0,05900t   </t>
  </si>
  <si>
    <t>978059631</t>
  </si>
  <si>
    <t xml:space="preserve">Odsekanie a odobratie obkladov stien  vonkajších vrátane podkladovej omietky nad 2 m2,  -0,08900t   </t>
  </si>
  <si>
    <t>979081111</t>
  </si>
  <si>
    <t xml:space="preserve">Odvoz sutiny a vybúraných hmôt na skládku do 1 km   </t>
  </si>
  <si>
    <t>979081121</t>
  </si>
  <si>
    <t xml:space="preserve">Odvoz sutiny a vybúraných hmôt na skládku za každý ďalší 1 km   </t>
  </si>
  <si>
    <t>979082111</t>
  </si>
  <si>
    <t xml:space="preserve">Vnútrostavenisková doprava sutiny a vybúraných hmôt do 10 m   </t>
  </si>
  <si>
    <t>979082121</t>
  </si>
  <si>
    <t xml:space="preserve">Vnútrostavenisková doprava sutiny a vybúraných hmôt za každých ďalších 5 m   </t>
  </si>
  <si>
    <t>9791</t>
  </si>
  <si>
    <t xml:space="preserve">Poplatok za uloženie suti na skládku   </t>
  </si>
  <si>
    <t>PSV</t>
  </si>
  <si>
    <t xml:space="preserve">Práce a dodávky PSV   </t>
  </si>
  <si>
    <t xml:space="preserve">Reštaurátorská dokumentácia </t>
  </si>
  <si>
    <t>R1</t>
  </si>
  <si>
    <t>Reštaurátorský výskum a návrh na reštaurovanie obvodových vonkajších stien</t>
  </si>
  <si>
    <t xml:space="preserve">Spracoval:  </t>
  </si>
  <si>
    <t xml:space="preserve">Dátum:  </t>
  </si>
  <si>
    <t>Príloha č. 6</t>
  </si>
  <si>
    <t>Celkom   bez DPH v Eur</t>
  </si>
  <si>
    <t>Objekt:   SO- 01 Kaplnka - I. ETAPA</t>
  </si>
  <si>
    <t>61246</t>
  </si>
  <si>
    <t xml:space="preserve">Vnútorný sanačný systém stien  neutralizátor alt. ESO - FLUAT   </t>
  </si>
  <si>
    <t>612460224.S</t>
  </si>
  <si>
    <t xml:space="preserve">Vnútorná omietka stien dvojnásobným náterom  vápenná  farba   </t>
  </si>
  <si>
    <t>612461</t>
  </si>
  <si>
    <t xml:space="preserve">Vnútorný sanačný systém stien špric alt.Thermopal - SP   </t>
  </si>
  <si>
    <t>612462</t>
  </si>
  <si>
    <t xml:space="preserve">Vnútorný sanačný systém stien podkladná omietka alt. THERMOPAL GP 11   </t>
  </si>
  <si>
    <t>612463</t>
  </si>
  <si>
    <t xml:space="preserve">Vnútorný sanačný systém stien sanačná omietka alt.THERMOPAL SR 24   </t>
  </si>
  <si>
    <t>612464</t>
  </si>
  <si>
    <t xml:space="preserve">Vnútorný sanačný systém stien sanačný štuk alt.THERMOPAL FS 33   </t>
  </si>
  <si>
    <t>612465</t>
  </si>
  <si>
    <t xml:space="preserve">Vnútorný sanačný systém stien tesniaca vrstva alt.ASOCRET M30   </t>
  </si>
  <si>
    <t>622491403</t>
  </si>
  <si>
    <t xml:space="preserve">Fasádny náter silikátový   </t>
  </si>
  <si>
    <t>63159</t>
  </si>
  <si>
    <t xml:space="preserve">Zásyp penovým sklom   </t>
  </si>
  <si>
    <t>99</t>
  </si>
  <si>
    <t xml:space="preserve">Presun hmôt HSV   </t>
  </si>
  <si>
    <t>999281111</t>
  </si>
  <si>
    <t xml:space="preserve">Presun hmôt pre opravy a údržbu objektov vrátane vonkajších plášťov výšky do 25 m   </t>
  </si>
  <si>
    <t>174101001.S</t>
  </si>
  <si>
    <t xml:space="preserve">Zásyp sypaninou so zhutnením jám, šachiet, rýh, zárezov alebo okolo objektov do 100 m3   </t>
  </si>
  <si>
    <t>1751</t>
  </si>
  <si>
    <t xml:space="preserve">Obsyp potrubia štrkom   </t>
  </si>
  <si>
    <t>1752</t>
  </si>
  <si>
    <t xml:space="preserve">Geotextíla   D+M   </t>
  </si>
  <si>
    <t>2861</t>
  </si>
  <si>
    <t xml:space="preserve">Drenážna rúra DN 100  D+M   </t>
  </si>
  <si>
    <t xml:space="preserve">Úprava existujúcej šachty   D+M   </t>
  </si>
  <si>
    <t>5972</t>
  </si>
  <si>
    <t xml:space="preserve">Búranie kamenný schodiskový stupeň  -0,07000t   </t>
  </si>
  <si>
    <t>963042819</t>
  </si>
  <si>
    <t>Rekapitulácia</t>
  </si>
  <si>
    <t>Zhotoviteľ:</t>
  </si>
  <si>
    <t>Por. č.:</t>
  </si>
  <si>
    <t>Etapa</t>
  </si>
  <si>
    <t>Cena bez DPH</t>
  </si>
  <si>
    <t>Cena s DPH</t>
  </si>
  <si>
    <t>I.</t>
  </si>
  <si>
    <t>II.</t>
  </si>
  <si>
    <t>SPOLU</t>
  </si>
  <si>
    <t>Objekt:   SO- 01 Kaplnka - II. ETAPA</t>
  </si>
  <si>
    <t>180402112.S</t>
  </si>
  <si>
    <t xml:space="preserve">Založenie trávnika parkového výsevom na svahu nad 1:5 do 1:2   </t>
  </si>
  <si>
    <t>005720001400.S</t>
  </si>
  <si>
    <t xml:space="preserve">Osivá tráv - semená parkovej zmesi   </t>
  </si>
  <si>
    <t>kg</t>
  </si>
  <si>
    <t>181301102.S</t>
  </si>
  <si>
    <t xml:space="preserve">Rozprestretie ornice v rovine, plocha do 500 m2, hr.do 150 mm   </t>
  </si>
  <si>
    <t>183403114.S</t>
  </si>
  <si>
    <t xml:space="preserve">Obrobenie pôdy kultivátorovaním v rovine alebo na svahu do 1:5   </t>
  </si>
  <si>
    <t>183403153.S</t>
  </si>
  <si>
    <t xml:space="preserve">Obrobenie pôdy hrabaním v rovine alebo na svahu do 1:5   </t>
  </si>
  <si>
    <t>184802615.S</t>
  </si>
  <si>
    <t xml:space="preserve">Chemické odburinenie po založení kultúry v rovine alebo na svahu do 1:5 granulátom naširoko   </t>
  </si>
  <si>
    <t>252310000100</t>
  </si>
  <si>
    <t xml:space="preserve">Postrekový prípravok Bofix na ničenie burín   </t>
  </si>
  <si>
    <t>l</t>
  </si>
  <si>
    <t>185851111.S</t>
  </si>
  <si>
    <t xml:space="preserve">Dovoz vody pre zálievku rastlín na vzdialenosť do 6000 m   </t>
  </si>
  <si>
    <t xml:space="preserve">Vodorovné konštrukcie   </t>
  </si>
  <si>
    <t>43432</t>
  </si>
  <si>
    <t xml:space="preserve">Kamenný schodiskvý stupeň 3,4*1,0*0,2 m D+M   </t>
  </si>
  <si>
    <t xml:space="preserve">Komunikácie   </t>
  </si>
  <si>
    <t>5641</t>
  </si>
  <si>
    <t xml:space="preserve">Záhradná fólia voči prerastaniu buriny  D+M   </t>
  </si>
  <si>
    <t>564731111.S</t>
  </si>
  <si>
    <t xml:space="preserve">Riečne triedené kamenivo veľ. 16-63 mm s rozprestretím a zhutnením hr. 100 mm   </t>
  </si>
  <si>
    <t>564760111.S</t>
  </si>
  <si>
    <t xml:space="preserve">Podklad alebo kryt z kameniva hrubého drveného veľ. 8-16 mm s rozprestretím a zhutnením hr. 200 mm   </t>
  </si>
  <si>
    <t>564811112.S</t>
  </si>
  <si>
    <t xml:space="preserve">Podklad zo drveného kameniva  s rozprestretím a zhutnením, po zhutnení hr.30-  60 mm  fr, 2- 5 mm   </t>
  </si>
  <si>
    <t>594111111.S</t>
  </si>
  <si>
    <t xml:space="preserve">Dlažba kamenná 400x400-600x40-70 mm   </t>
  </si>
  <si>
    <t>5971</t>
  </si>
  <si>
    <t xml:space="preserve">Líniový žľab atl.ACO Xtra Drain , sv.šírka 150 mm, stavebná šírka 210 mm, liatinový rošt, betónové lôžko z C25/30  D+M   </t>
  </si>
  <si>
    <t>952901114.S</t>
  </si>
  <si>
    <t xml:space="preserve">Vyčistenie budov pri výške podlaží nad 4 m   </t>
  </si>
  <si>
    <t>767</t>
  </si>
  <si>
    <t xml:space="preserve">Konštrukcie doplnkové kovové   </t>
  </si>
  <si>
    <t>7671</t>
  </si>
  <si>
    <t xml:space="preserve">Podlahová mosadzná mriežka 200x500x3 mm- atyp D+M   </t>
  </si>
  <si>
    <t>ks</t>
  </si>
  <si>
    <t>998767201.S</t>
  </si>
  <si>
    <t xml:space="preserve">Presun hmôt pre kovové stavebné doplnkové konštrukcie v objektoch výšky do 6 m   </t>
  </si>
  <si>
    <t>%</t>
  </si>
  <si>
    <t>DPH</t>
  </si>
  <si>
    <t>Stavba:   Kaplnka sv. Alžbety v Banskej Štiavnici parc. registra C č.4109/3, 4109/2, 4109/3, 5735/1</t>
  </si>
  <si>
    <t>Celkom s DPH v Eur:</t>
  </si>
  <si>
    <t>Podľa prílohy</t>
  </si>
  <si>
    <t>Objekt:   SO- 01 Kaplnka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</si>
</sst>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.00\ &quot;€&quot;"/>
    <numFmt numFmtId="166" formatCode="#,##0.00_ ;\-#,##0.00\ "/>
  </numFmts>
  <fonts count="26">
    <font>
      <sz val="8"/>
      <name val="MS Sans Serif"/>
      <charset val="1"/>
    </font>
    <font>
      <b/>
      <sz val="14"/>
      <color indexed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MS Sans Serif"/>
      <charset val="238"/>
    </font>
    <font>
      <sz val="7"/>
      <name val="Arial CE"/>
      <charset val="238"/>
    </font>
    <font>
      <sz val="8"/>
      <name val="Arial CYR"/>
      <charset val="238"/>
    </font>
    <font>
      <sz val="8"/>
      <name val="Arial"/>
      <charset val="238"/>
    </font>
    <font>
      <sz val="7"/>
      <name val="Arial CYR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10"/>
      <color indexed="18"/>
      <name val="Arial CE"/>
      <family val="2"/>
      <charset val="238"/>
    </font>
    <font>
      <b/>
      <sz val="10"/>
      <color theme="4" tint="-0.499984740745262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charset val="238"/>
    </font>
    <font>
      <sz val="10"/>
      <name val="Times New Roman"/>
      <family val="1"/>
      <charset val="238"/>
    </font>
    <font>
      <b/>
      <sz val="11"/>
      <name val="Arial CE"/>
      <family val="2"/>
      <charset val="238"/>
    </font>
    <font>
      <i/>
      <sz val="8"/>
      <color indexed="12"/>
      <name val="Arial CE"/>
      <charset val="238"/>
    </font>
    <font>
      <b/>
      <sz val="14"/>
      <color indexed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 applyAlignment="0">
      <alignment vertical="top"/>
      <protection locked="0"/>
    </xf>
  </cellStyleXfs>
  <cellXfs count="93">
    <xf numFmtId="0" fontId="0" fillId="0" borderId="0" xfId="0" applyAlignment="1"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>
      <alignment horizontal="left" vertical="top"/>
      <protection locked="0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164" fontId="0" fillId="0" borderId="0" xfId="0" applyNumberFormat="1" applyAlignment="1">
      <alignment horizontal="right" vertical="top"/>
      <protection locked="0"/>
    </xf>
    <xf numFmtId="164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  <protection locked="0"/>
    </xf>
    <xf numFmtId="37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37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4" fontId="11" fillId="0" borderId="0" xfId="0" applyNumberFormat="1" applyFont="1" applyAlignment="1">
      <alignment horizontal="right"/>
      <protection locked="0"/>
    </xf>
    <xf numFmtId="37" fontId="3" fillId="0" borderId="1" xfId="0" applyNumberFormat="1" applyFont="1" applyBorder="1" applyAlignment="1">
      <alignment horizontal="right"/>
      <protection locked="0"/>
    </xf>
    <xf numFmtId="0" fontId="3" fillId="0" borderId="1" xfId="0" applyFont="1" applyBorder="1" applyAlignment="1">
      <alignment horizontal="left" wrapText="1"/>
      <protection locked="0"/>
    </xf>
    <xf numFmtId="164" fontId="3" fillId="0" borderId="1" xfId="0" applyNumberFormat="1" applyFont="1" applyBorder="1" applyAlignment="1">
      <alignment horizontal="right"/>
      <protection locked="0"/>
    </xf>
    <xf numFmtId="37" fontId="3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center" wrapText="1"/>
      <protection locked="0"/>
    </xf>
    <xf numFmtId="0" fontId="12" fillId="0" borderId="0" xfId="0" applyFont="1" applyAlignment="1">
      <alignment horizontal="left" wrapText="1"/>
      <protection locked="0"/>
    </xf>
    <xf numFmtId="37" fontId="3" fillId="0" borderId="2" xfId="0" applyNumberFormat="1" applyFont="1" applyBorder="1" applyAlignment="1">
      <alignment horizontal="right"/>
      <protection locked="0"/>
    </xf>
    <xf numFmtId="0" fontId="14" fillId="0" borderId="2" xfId="0" applyFont="1" applyBorder="1" applyAlignment="1">
      <alignment horizontal="center" wrapText="1"/>
      <protection locked="0"/>
    </xf>
    <xf numFmtId="0" fontId="14" fillId="0" borderId="2" xfId="0" applyFont="1" applyBorder="1" applyAlignment="1">
      <alignment horizontal="left" wrapText="1"/>
      <protection locked="0"/>
    </xf>
    <xf numFmtId="164" fontId="14" fillId="0" borderId="2" xfId="0" applyNumberFormat="1" applyFont="1" applyBorder="1" applyAlignment="1">
      <alignment horizontal="left"/>
      <protection locked="0"/>
    </xf>
    <xf numFmtId="164" fontId="14" fillId="0" borderId="2" xfId="0" applyNumberFormat="1" applyFont="1" applyBorder="1" applyAlignment="1">
      <alignment horizontal="right"/>
      <protection locked="0"/>
    </xf>
    <xf numFmtId="37" fontId="15" fillId="0" borderId="0" xfId="0" applyNumberFormat="1" applyFont="1" applyAlignment="1">
      <alignment horizontal="right"/>
      <protection locked="0"/>
    </xf>
    <xf numFmtId="0" fontId="15" fillId="0" borderId="0" xfId="0" applyFont="1" applyAlignment="1">
      <alignment horizontal="left" wrapText="1"/>
      <protection locked="0"/>
    </xf>
    <xf numFmtId="164" fontId="15" fillId="0" borderId="0" xfId="0" applyNumberFormat="1" applyFont="1" applyAlignment="1">
      <alignment horizontal="right"/>
      <protection locked="0"/>
    </xf>
    <xf numFmtId="3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0" fontId="16" fillId="0" borderId="0" xfId="0" applyFont="1" applyAlignment="1" applyProtection="1">
      <alignment horizontal="left"/>
    </xf>
    <xf numFmtId="14" fontId="3" fillId="0" borderId="0" xfId="0" applyNumberFormat="1" applyFont="1" applyAlignment="1" applyProtection="1">
      <alignment horizontal="right" vertical="top"/>
    </xf>
    <xf numFmtId="4" fontId="10" fillId="0" borderId="0" xfId="0" applyNumberFormat="1" applyFont="1" applyAlignment="1">
      <alignment horizontal="right"/>
      <protection locked="0"/>
    </xf>
    <xf numFmtId="0" fontId="17" fillId="0" borderId="0" xfId="0" applyFont="1" applyAlignment="1">
      <alignment horizontal="left" wrapText="1"/>
      <protection locked="0"/>
    </xf>
    <xf numFmtId="39" fontId="11" fillId="0" borderId="0" xfId="0" applyNumberFormat="1" applyFont="1" applyAlignment="1">
      <alignment horizontal="right"/>
      <protection locked="0"/>
    </xf>
    <xf numFmtId="39" fontId="3" fillId="0" borderId="1" xfId="0" applyNumberFormat="1" applyFont="1" applyBorder="1" applyAlignment="1">
      <alignment horizontal="right"/>
      <protection locked="0"/>
    </xf>
    <xf numFmtId="39" fontId="10" fillId="0" borderId="0" xfId="0" applyNumberFormat="1" applyFont="1" applyAlignment="1">
      <alignment horizontal="right"/>
      <protection locked="0"/>
    </xf>
    <xf numFmtId="39" fontId="13" fillId="0" borderId="0" xfId="0" applyNumberFormat="1" applyFont="1" applyAlignment="1">
      <alignment horizontal="right"/>
      <protection locked="0"/>
    </xf>
    <xf numFmtId="39" fontId="14" fillId="0" borderId="2" xfId="0" applyNumberFormat="1" applyFont="1" applyBorder="1" applyAlignment="1">
      <alignment horizontal="right"/>
      <protection locked="0"/>
    </xf>
    <xf numFmtId="39" fontId="15" fillId="0" borderId="0" xfId="0" applyNumberFormat="1" applyFont="1" applyAlignment="1">
      <alignment horizontal="right"/>
      <protection locked="0"/>
    </xf>
    <xf numFmtId="37" fontId="18" fillId="0" borderId="1" xfId="0" applyNumberFormat="1" applyFont="1" applyBorder="1" applyAlignment="1">
      <alignment horizontal="right"/>
      <protection locked="0"/>
    </xf>
    <xf numFmtId="0" fontId="18" fillId="0" borderId="1" xfId="0" applyFont="1" applyBorder="1" applyAlignment="1">
      <alignment horizontal="left" wrapText="1"/>
      <protection locked="0"/>
    </xf>
    <xf numFmtId="164" fontId="18" fillId="0" borderId="1" xfId="0" applyNumberFormat="1" applyFont="1" applyBorder="1" applyAlignment="1">
      <alignment horizontal="right"/>
      <protection locked="0"/>
    </xf>
    <xf numFmtId="39" fontId="18" fillId="0" borderId="1" xfId="0" applyNumberFormat="1" applyFont="1" applyBorder="1" applyAlignment="1">
      <alignment horizontal="right"/>
      <protection locked="0"/>
    </xf>
    <xf numFmtId="0" fontId="19" fillId="0" borderId="0" xfId="0" applyFont="1" applyAlignment="1">
      <alignment vertical="center"/>
      <protection locked="0"/>
    </xf>
    <xf numFmtId="0" fontId="19" fillId="0" borderId="0" xfId="0" applyFont="1" applyAlignment="1" applyProtection="1">
      <alignment vertical="center"/>
    </xf>
    <xf numFmtId="0" fontId="20" fillId="0" borderId="0" xfId="0" applyFont="1" applyAlignment="1">
      <protection locked="0"/>
    </xf>
    <xf numFmtId="0" fontId="21" fillId="0" borderId="0" xfId="0" applyFont="1" applyAlignment="1" applyProtection="1">
      <alignment horizontal="left"/>
    </xf>
    <xf numFmtId="0" fontId="22" fillId="0" borderId="0" xfId="0" applyFont="1" applyAlignment="1">
      <alignment horizontal="left" vertical="top"/>
      <protection locked="0"/>
    </xf>
    <xf numFmtId="0" fontId="22" fillId="0" borderId="0" xfId="0" applyFont="1" applyAlignment="1" applyProtection="1">
      <alignment horizontal="left"/>
    </xf>
    <xf numFmtId="0" fontId="22" fillId="0" borderId="0" xfId="0" applyFont="1" applyAlignment="1">
      <protection locked="0"/>
    </xf>
    <xf numFmtId="0" fontId="21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top" wrapText="1"/>
    </xf>
    <xf numFmtId="164" fontId="22" fillId="0" borderId="0" xfId="0" applyNumberFormat="1" applyFont="1" applyAlignment="1">
      <alignment horizontal="right" vertical="top"/>
      <protection locked="0"/>
    </xf>
    <xf numFmtId="164" fontId="22" fillId="0" borderId="0" xfId="0" applyNumberFormat="1" applyFont="1" applyAlignment="1" applyProtection="1">
      <alignment horizontal="right" vertical="top"/>
    </xf>
    <xf numFmtId="14" fontId="22" fillId="0" borderId="0" xfId="0" applyNumberFormat="1" applyFont="1" applyAlignment="1" applyProtection="1">
      <alignment horizontal="right" vertical="top"/>
    </xf>
    <xf numFmtId="0" fontId="23" fillId="3" borderId="3" xfId="0" applyFont="1" applyFill="1" applyBorder="1" applyAlignment="1" applyProtection="1">
      <alignment horizontal="center"/>
    </xf>
    <xf numFmtId="0" fontId="23" fillId="3" borderId="4" xfId="0" applyFont="1" applyFill="1" applyBorder="1" applyAlignment="1" applyProtection="1">
      <alignment horizontal="center"/>
    </xf>
    <xf numFmtId="0" fontId="23" fillId="3" borderId="4" xfId="0" applyFont="1" applyFill="1" applyBorder="1" applyAlignment="1">
      <alignment horizontal="center"/>
      <protection locked="0"/>
    </xf>
    <xf numFmtId="0" fontId="23" fillId="3" borderId="5" xfId="0" applyFont="1" applyFill="1" applyBorder="1" applyAlignment="1">
      <alignment horizontal="center"/>
      <protection locked="0"/>
    </xf>
    <xf numFmtId="0" fontId="23" fillId="0" borderId="0" xfId="0" applyFont="1" applyAlignment="1">
      <alignment horizontal="center"/>
      <protection locked="0"/>
    </xf>
    <xf numFmtId="0" fontId="22" fillId="0" borderId="6" xfId="0" applyFont="1" applyBorder="1" applyAlignment="1">
      <alignment horizontal="center"/>
      <protection locked="0"/>
    </xf>
    <xf numFmtId="0" fontId="21" fillId="0" borderId="2" xfId="0" applyFont="1" applyBorder="1" applyAlignment="1">
      <alignment horizontal="center"/>
      <protection locked="0"/>
    </xf>
    <xf numFmtId="0" fontId="22" fillId="0" borderId="2" xfId="0" applyFont="1" applyBorder="1" applyAlignment="1">
      <alignment wrapText="1"/>
      <protection locked="0"/>
    </xf>
    <xf numFmtId="165" fontId="21" fillId="0" borderId="2" xfId="0" applyNumberFormat="1" applyFont="1" applyBorder="1" applyAlignment="1">
      <protection locked="0"/>
    </xf>
    <xf numFmtId="165" fontId="21" fillId="0" borderId="7" xfId="0" applyNumberFormat="1" applyFont="1" applyBorder="1" applyAlignment="1">
      <protection locked="0"/>
    </xf>
    <xf numFmtId="0" fontId="24" fillId="0" borderId="8" xfId="0" applyFont="1" applyBorder="1" applyAlignment="1">
      <alignment horizontal="center"/>
      <protection locked="0"/>
    </xf>
    <xf numFmtId="0" fontId="24" fillId="0" borderId="9" xfId="0" applyFont="1" applyBorder="1" applyAlignment="1">
      <protection locked="0"/>
    </xf>
    <xf numFmtId="0" fontId="23" fillId="0" borderId="9" xfId="0" applyFont="1" applyBorder="1" applyAlignment="1">
      <alignment horizontal="center"/>
      <protection locked="0"/>
    </xf>
    <xf numFmtId="165" fontId="23" fillId="0" borderId="9" xfId="0" applyNumberFormat="1" applyFont="1" applyBorder="1" applyAlignment="1">
      <protection locked="0"/>
    </xf>
    <xf numFmtId="165" fontId="23" fillId="0" borderId="10" xfId="0" applyNumberFormat="1" applyFont="1" applyBorder="1" applyAlignment="1">
      <protection locked="0"/>
    </xf>
    <xf numFmtId="0" fontId="24" fillId="0" borderId="0" xfId="0" applyFont="1" applyAlignment="1">
      <protection locked="0"/>
    </xf>
    <xf numFmtId="0" fontId="22" fillId="0" borderId="0" xfId="0" applyFont="1" applyAlignment="1">
      <alignment horizontal="center"/>
      <protection locked="0"/>
    </xf>
    <xf numFmtId="0" fontId="23" fillId="3" borderId="11" xfId="0" applyFont="1" applyFill="1" applyBorder="1" applyAlignment="1">
      <alignment horizontal="center"/>
      <protection locked="0"/>
    </xf>
    <xf numFmtId="165" fontId="21" fillId="0" borderId="12" xfId="0" applyNumberFormat="1" applyFont="1" applyBorder="1" applyAlignment="1">
      <protection locked="0"/>
    </xf>
    <xf numFmtId="165" fontId="23" fillId="0" borderId="13" xfId="0" applyNumberFormat="1" applyFont="1" applyBorder="1" applyAlignment="1">
      <protection locked="0"/>
    </xf>
    <xf numFmtId="0" fontId="25" fillId="0" borderId="0" xfId="0" applyFont="1" applyAlignment="1">
      <alignment horizontal="left" vertical="top" wrapText="1"/>
      <protection locked="0"/>
    </xf>
    <xf numFmtId="166" fontId="25" fillId="0" borderId="0" xfId="0" applyNumberFormat="1" applyFont="1" applyAlignment="1">
      <alignment horizontal="right" vertical="top"/>
      <protection locked="0"/>
    </xf>
    <xf numFmtId="0" fontId="14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 vertical="center"/>
    </xf>
    <xf numFmtId="39" fontId="2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39" fontId="3" fillId="0" borderId="0" xfId="0" applyNumberFormat="1" applyFont="1" applyAlignment="1" applyProtection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250E-5849-4A5C-8246-B02CC4E57049}">
  <dimension ref="A1:I103"/>
  <sheetViews>
    <sheetView tabSelected="1" workbookViewId="0">
      <selection activeCell="A4" sqref="A4"/>
    </sheetView>
  </sheetViews>
  <sheetFormatPr defaultRowHeight="14.4"/>
  <cols>
    <col min="1" max="1" width="10.28515625" style="56" customWidth="1"/>
    <col min="2" max="2" width="15.7109375" style="56" customWidth="1"/>
    <col min="3" max="3" width="30.5703125" style="56" customWidth="1"/>
    <col min="4" max="6" width="20.7109375" style="56" customWidth="1"/>
    <col min="7" max="7" width="44.85546875" style="56" customWidth="1"/>
    <col min="8" max="8" width="15.7109375" style="56" customWidth="1"/>
    <col min="9" max="9" width="42.28515625" style="56" customWidth="1"/>
    <col min="10" max="17" width="15.7109375" style="56" customWidth="1"/>
    <col min="18" max="16384" width="9.140625" style="56"/>
  </cols>
  <sheetData>
    <row r="1" spans="1:9" s="52" customFormat="1" ht="15" customHeight="1">
      <c r="A1" s="85" t="s">
        <v>131</v>
      </c>
      <c r="B1" s="85"/>
      <c r="C1" s="85"/>
      <c r="D1" s="85"/>
      <c r="E1" s="85"/>
      <c r="F1" s="85"/>
      <c r="G1" s="50"/>
      <c r="H1" s="51"/>
      <c r="I1" s="51"/>
    </row>
    <row r="2" spans="1:9" ht="15" customHeight="1">
      <c r="A2" s="86" t="s">
        <v>186</v>
      </c>
      <c r="B2" s="86"/>
      <c r="C2" s="86"/>
      <c r="D2" s="86"/>
      <c r="E2" s="86"/>
      <c r="F2" s="86"/>
      <c r="G2" s="54"/>
      <c r="H2" s="55"/>
      <c r="I2" s="55"/>
    </row>
    <row r="3" spans="1:9" ht="15" customHeight="1">
      <c r="A3" s="53" t="s">
        <v>189</v>
      </c>
      <c r="B3" s="53"/>
      <c r="C3" s="55"/>
      <c r="D3" s="55"/>
      <c r="E3" s="55"/>
      <c r="F3" s="55"/>
      <c r="G3" s="54"/>
      <c r="H3" s="55"/>
      <c r="I3" s="55"/>
    </row>
    <row r="4" spans="1:9" ht="15" customHeight="1">
      <c r="A4" s="53"/>
      <c r="B4" s="53"/>
      <c r="C4" s="53"/>
      <c r="D4" s="57"/>
      <c r="E4" s="57"/>
      <c r="F4" s="55"/>
      <c r="G4" s="54"/>
      <c r="H4" s="55"/>
      <c r="I4" s="55"/>
    </row>
    <row r="5" spans="1:9" ht="15" customHeight="1">
      <c r="A5" s="55" t="s">
        <v>2</v>
      </c>
      <c r="B5" s="55"/>
      <c r="C5" s="58"/>
      <c r="D5" s="58"/>
      <c r="E5" s="58"/>
      <c r="F5" s="58"/>
      <c r="G5" s="59"/>
      <c r="H5" s="60"/>
      <c r="I5" s="60"/>
    </row>
    <row r="6" spans="1:9" ht="15" customHeight="1">
      <c r="A6" s="55" t="s">
        <v>132</v>
      </c>
      <c r="B6" s="55"/>
      <c r="C6" s="58"/>
      <c r="D6" s="87" t="s">
        <v>92</v>
      </c>
      <c r="E6" s="87"/>
      <c r="F6" s="88"/>
      <c r="G6" s="59"/>
    </row>
    <row r="7" spans="1:9" ht="15" customHeight="1">
      <c r="A7" s="55" t="s">
        <v>3</v>
      </c>
      <c r="B7" s="55"/>
      <c r="C7" s="58"/>
      <c r="D7" s="55" t="s">
        <v>93</v>
      </c>
      <c r="E7" s="55"/>
      <c r="F7" s="61">
        <v>44970</v>
      </c>
      <c r="G7" s="59"/>
    </row>
    <row r="8" spans="1:9" ht="15" customHeight="1" thickBot="1"/>
    <row r="9" spans="1:9" s="66" customFormat="1" ht="15" customHeight="1" thickTop="1">
      <c r="A9" s="62" t="s">
        <v>133</v>
      </c>
      <c r="B9" s="63" t="s">
        <v>134</v>
      </c>
      <c r="C9" s="64" t="s">
        <v>6</v>
      </c>
      <c r="D9" s="64" t="s">
        <v>135</v>
      </c>
      <c r="E9" s="79" t="s">
        <v>185</v>
      </c>
      <c r="F9" s="65" t="s">
        <v>136</v>
      </c>
    </row>
    <row r="10" spans="1:9" ht="15" customHeight="1">
      <c r="A10" s="67">
        <v>1</v>
      </c>
      <c r="B10" s="68" t="s">
        <v>137</v>
      </c>
      <c r="C10" s="69" t="s">
        <v>188</v>
      </c>
      <c r="D10" s="70">
        <f>'Zadanie I. Etapa'!G77</f>
        <v>0</v>
      </c>
      <c r="E10" s="80">
        <f>D10*0.2</f>
        <v>0</v>
      </c>
      <c r="F10" s="71">
        <f>D10+E10</f>
        <v>0</v>
      </c>
    </row>
    <row r="11" spans="1:9" ht="15" customHeight="1">
      <c r="A11" s="67">
        <v>2</v>
      </c>
      <c r="B11" s="68" t="s">
        <v>138</v>
      </c>
      <c r="C11" s="69" t="s">
        <v>188</v>
      </c>
      <c r="D11" s="70">
        <f>'Zadanie II. Etapa'!G47</f>
        <v>0</v>
      </c>
      <c r="E11" s="80">
        <f>D11*0.2</f>
        <v>0</v>
      </c>
      <c r="F11" s="71">
        <f>D11+E11</f>
        <v>0</v>
      </c>
    </row>
    <row r="12" spans="1:9" s="77" customFormat="1" ht="15" customHeight="1" thickBot="1">
      <c r="A12" s="72">
        <v>3</v>
      </c>
      <c r="B12" s="73"/>
      <c r="C12" s="74" t="s">
        <v>139</v>
      </c>
      <c r="D12" s="75">
        <f>SUM(D10:D11)</f>
        <v>0</v>
      </c>
      <c r="E12" s="81">
        <f>D12*0.2</f>
        <v>0</v>
      </c>
      <c r="F12" s="76">
        <f>D12+E12</f>
        <v>0</v>
      </c>
    </row>
    <row r="13" spans="1:9" ht="15" customHeight="1" thickTop="1">
      <c r="A13" s="78"/>
    </row>
    <row r="14" spans="1:9" ht="15" customHeight="1">
      <c r="A14" s="78"/>
    </row>
    <row r="15" spans="1:9" ht="15" customHeight="1"/>
    <row r="16" spans="1:9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</sheetData>
  <mergeCells count="3">
    <mergeCell ref="A1:F1"/>
    <mergeCell ref="A2:F2"/>
    <mergeCell ref="D6:F6"/>
  </mergeCells>
  <pageMargins left="0.49" right="0.18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A438-6CEB-4143-A56D-084F84048923}">
  <sheetPr>
    <pageSetUpPr fitToPage="1"/>
  </sheetPr>
  <dimension ref="A1:G79"/>
  <sheetViews>
    <sheetView showGridLines="0" workbookViewId="0">
      <pane ySplit="11" topLeftCell="A12" activePane="bottomLeft" state="frozenSplit"/>
      <selection pane="bottomLeft" activeCell="F79" sqref="F79"/>
    </sheetView>
  </sheetViews>
  <sheetFormatPr defaultColWidth="10.42578125" defaultRowHeight="12" customHeight="1"/>
  <cols>
    <col min="1" max="1" width="7.140625" style="34" customWidth="1"/>
    <col min="2" max="2" width="16.28515625" style="35" customWidth="1"/>
    <col min="3" max="3" width="48.7109375" style="35" customWidth="1"/>
    <col min="4" max="4" width="5.140625" style="35" customWidth="1"/>
    <col min="5" max="5" width="15.28515625" style="7" customWidth="1"/>
    <col min="6" max="6" width="18.140625" style="7" customWidth="1"/>
    <col min="7" max="7" width="16.28515625" style="7" customWidth="1"/>
    <col min="8" max="256" width="10.42578125" style="1"/>
    <col min="257" max="257" width="7.140625" style="1" customWidth="1"/>
    <col min="258" max="258" width="16.28515625" style="1" customWidth="1"/>
    <col min="259" max="259" width="48.7109375" style="1" customWidth="1"/>
    <col min="260" max="260" width="5.140625" style="1" customWidth="1"/>
    <col min="261" max="261" width="15.28515625" style="1" customWidth="1"/>
    <col min="262" max="262" width="18.140625" style="1" customWidth="1"/>
    <col min="263" max="263" width="16.28515625" style="1" customWidth="1"/>
    <col min="264" max="512" width="10.42578125" style="1"/>
    <col min="513" max="513" width="7.140625" style="1" customWidth="1"/>
    <col min="514" max="514" width="16.28515625" style="1" customWidth="1"/>
    <col min="515" max="515" width="48.7109375" style="1" customWidth="1"/>
    <col min="516" max="516" width="5.140625" style="1" customWidth="1"/>
    <col min="517" max="517" width="15.28515625" style="1" customWidth="1"/>
    <col min="518" max="518" width="18.140625" style="1" customWidth="1"/>
    <col min="519" max="519" width="16.28515625" style="1" customWidth="1"/>
    <col min="520" max="768" width="10.42578125" style="1"/>
    <col min="769" max="769" width="7.140625" style="1" customWidth="1"/>
    <col min="770" max="770" width="16.28515625" style="1" customWidth="1"/>
    <col min="771" max="771" width="48.7109375" style="1" customWidth="1"/>
    <col min="772" max="772" width="5.140625" style="1" customWidth="1"/>
    <col min="773" max="773" width="15.28515625" style="1" customWidth="1"/>
    <col min="774" max="774" width="18.140625" style="1" customWidth="1"/>
    <col min="775" max="775" width="16.28515625" style="1" customWidth="1"/>
    <col min="776" max="1024" width="10.42578125" style="1"/>
    <col min="1025" max="1025" width="7.140625" style="1" customWidth="1"/>
    <col min="1026" max="1026" width="16.28515625" style="1" customWidth="1"/>
    <col min="1027" max="1027" width="48.7109375" style="1" customWidth="1"/>
    <col min="1028" max="1028" width="5.140625" style="1" customWidth="1"/>
    <col min="1029" max="1029" width="15.28515625" style="1" customWidth="1"/>
    <col min="1030" max="1030" width="18.140625" style="1" customWidth="1"/>
    <col min="1031" max="1031" width="16.28515625" style="1" customWidth="1"/>
    <col min="1032" max="1280" width="10.42578125" style="1"/>
    <col min="1281" max="1281" width="7.140625" style="1" customWidth="1"/>
    <col min="1282" max="1282" width="16.28515625" style="1" customWidth="1"/>
    <col min="1283" max="1283" width="48.7109375" style="1" customWidth="1"/>
    <col min="1284" max="1284" width="5.140625" style="1" customWidth="1"/>
    <col min="1285" max="1285" width="15.28515625" style="1" customWidth="1"/>
    <col min="1286" max="1286" width="18.140625" style="1" customWidth="1"/>
    <col min="1287" max="1287" width="16.28515625" style="1" customWidth="1"/>
    <col min="1288" max="1536" width="10.42578125" style="1"/>
    <col min="1537" max="1537" width="7.140625" style="1" customWidth="1"/>
    <col min="1538" max="1538" width="16.28515625" style="1" customWidth="1"/>
    <col min="1539" max="1539" width="48.7109375" style="1" customWidth="1"/>
    <col min="1540" max="1540" width="5.140625" style="1" customWidth="1"/>
    <col min="1541" max="1541" width="15.28515625" style="1" customWidth="1"/>
    <col min="1542" max="1542" width="18.140625" style="1" customWidth="1"/>
    <col min="1543" max="1543" width="16.28515625" style="1" customWidth="1"/>
    <col min="1544" max="1792" width="10.42578125" style="1"/>
    <col min="1793" max="1793" width="7.140625" style="1" customWidth="1"/>
    <col min="1794" max="1794" width="16.28515625" style="1" customWidth="1"/>
    <col min="1795" max="1795" width="48.7109375" style="1" customWidth="1"/>
    <col min="1796" max="1796" width="5.140625" style="1" customWidth="1"/>
    <col min="1797" max="1797" width="15.28515625" style="1" customWidth="1"/>
    <col min="1798" max="1798" width="18.140625" style="1" customWidth="1"/>
    <col min="1799" max="1799" width="16.28515625" style="1" customWidth="1"/>
    <col min="1800" max="2048" width="10.42578125" style="1"/>
    <col min="2049" max="2049" width="7.140625" style="1" customWidth="1"/>
    <col min="2050" max="2050" width="16.28515625" style="1" customWidth="1"/>
    <col min="2051" max="2051" width="48.7109375" style="1" customWidth="1"/>
    <col min="2052" max="2052" width="5.140625" style="1" customWidth="1"/>
    <col min="2053" max="2053" width="15.28515625" style="1" customWidth="1"/>
    <col min="2054" max="2054" width="18.140625" style="1" customWidth="1"/>
    <col min="2055" max="2055" width="16.28515625" style="1" customWidth="1"/>
    <col min="2056" max="2304" width="10.42578125" style="1"/>
    <col min="2305" max="2305" width="7.140625" style="1" customWidth="1"/>
    <col min="2306" max="2306" width="16.28515625" style="1" customWidth="1"/>
    <col min="2307" max="2307" width="48.7109375" style="1" customWidth="1"/>
    <col min="2308" max="2308" width="5.140625" style="1" customWidth="1"/>
    <col min="2309" max="2309" width="15.28515625" style="1" customWidth="1"/>
    <col min="2310" max="2310" width="18.140625" style="1" customWidth="1"/>
    <col min="2311" max="2311" width="16.28515625" style="1" customWidth="1"/>
    <col min="2312" max="2560" width="10.42578125" style="1"/>
    <col min="2561" max="2561" width="7.140625" style="1" customWidth="1"/>
    <col min="2562" max="2562" width="16.28515625" style="1" customWidth="1"/>
    <col min="2563" max="2563" width="48.7109375" style="1" customWidth="1"/>
    <col min="2564" max="2564" width="5.140625" style="1" customWidth="1"/>
    <col min="2565" max="2565" width="15.28515625" style="1" customWidth="1"/>
    <col min="2566" max="2566" width="18.140625" style="1" customWidth="1"/>
    <col min="2567" max="2567" width="16.28515625" style="1" customWidth="1"/>
    <col min="2568" max="2816" width="10.42578125" style="1"/>
    <col min="2817" max="2817" width="7.140625" style="1" customWidth="1"/>
    <col min="2818" max="2818" width="16.28515625" style="1" customWidth="1"/>
    <col min="2819" max="2819" width="48.7109375" style="1" customWidth="1"/>
    <col min="2820" max="2820" width="5.140625" style="1" customWidth="1"/>
    <col min="2821" max="2821" width="15.28515625" style="1" customWidth="1"/>
    <col min="2822" max="2822" width="18.140625" style="1" customWidth="1"/>
    <col min="2823" max="2823" width="16.28515625" style="1" customWidth="1"/>
    <col min="2824" max="3072" width="10.42578125" style="1"/>
    <col min="3073" max="3073" width="7.140625" style="1" customWidth="1"/>
    <col min="3074" max="3074" width="16.28515625" style="1" customWidth="1"/>
    <col min="3075" max="3075" width="48.7109375" style="1" customWidth="1"/>
    <col min="3076" max="3076" width="5.140625" style="1" customWidth="1"/>
    <col min="3077" max="3077" width="15.28515625" style="1" customWidth="1"/>
    <col min="3078" max="3078" width="18.140625" style="1" customWidth="1"/>
    <col min="3079" max="3079" width="16.28515625" style="1" customWidth="1"/>
    <col min="3080" max="3328" width="10.42578125" style="1"/>
    <col min="3329" max="3329" width="7.140625" style="1" customWidth="1"/>
    <col min="3330" max="3330" width="16.28515625" style="1" customWidth="1"/>
    <col min="3331" max="3331" width="48.7109375" style="1" customWidth="1"/>
    <col min="3332" max="3332" width="5.140625" style="1" customWidth="1"/>
    <col min="3333" max="3333" width="15.28515625" style="1" customWidth="1"/>
    <col min="3334" max="3334" width="18.140625" style="1" customWidth="1"/>
    <col min="3335" max="3335" width="16.28515625" style="1" customWidth="1"/>
    <col min="3336" max="3584" width="10.42578125" style="1"/>
    <col min="3585" max="3585" width="7.140625" style="1" customWidth="1"/>
    <col min="3586" max="3586" width="16.28515625" style="1" customWidth="1"/>
    <col min="3587" max="3587" width="48.7109375" style="1" customWidth="1"/>
    <col min="3588" max="3588" width="5.140625" style="1" customWidth="1"/>
    <col min="3589" max="3589" width="15.28515625" style="1" customWidth="1"/>
    <col min="3590" max="3590" width="18.140625" style="1" customWidth="1"/>
    <col min="3591" max="3591" width="16.28515625" style="1" customWidth="1"/>
    <col min="3592" max="3840" width="10.42578125" style="1"/>
    <col min="3841" max="3841" width="7.140625" style="1" customWidth="1"/>
    <col min="3842" max="3842" width="16.28515625" style="1" customWidth="1"/>
    <col min="3843" max="3843" width="48.7109375" style="1" customWidth="1"/>
    <col min="3844" max="3844" width="5.140625" style="1" customWidth="1"/>
    <col min="3845" max="3845" width="15.28515625" style="1" customWidth="1"/>
    <col min="3846" max="3846" width="18.140625" style="1" customWidth="1"/>
    <col min="3847" max="3847" width="16.28515625" style="1" customWidth="1"/>
    <col min="3848" max="4096" width="10.42578125" style="1"/>
    <col min="4097" max="4097" width="7.140625" style="1" customWidth="1"/>
    <col min="4098" max="4098" width="16.28515625" style="1" customWidth="1"/>
    <col min="4099" max="4099" width="48.7109375" style="1" customWidth="1"/>
    <col min="4100" max="4100" width="5.140625" style="1" customWidth="1"/>
    <col min="4101" max="4101" width="15.28515625" style="1" customWidth="1"/>
    <col min="4102" max="4102" width="18.140625" style="1" customWidth="1"/>
    <col min="4103" max="4103" width="16.28515625" style="1" customWidth="1"/>
    <col min="4104" max="4352" width="10.42578125" style="1"/>
    <col min="4353" max="4353" width="7.140625" style="1" customWidth="1"/>
    <col min="4354" max="4354" width="16.28515625" style="1" customWidth="1"/>
    <col min="4355" max="4355" width="48.7109375" style="1" customWidth="1"/>
    <col min="4356" max="4356" width="5.140625" style="1" customWidth="1"/>
    <col min="4357" max="4357" width="15.28515625" style="1" customWidth="1"/>
    <col min="4358" max="4358" width="18.140625" style="1" customWidth="1"/>
    <col min="4359" max="4359" width="16.28515625" style="1" customWidth="1"/>
    <col min="4360" max="4608" width="10.42578125" style="1"/>
    <col min="4609" max="4609" width="7.140625" style="1" customWidth="1"/>
    <col min="4610" max="4610" width="16.28515625" style="1" customWidth="1"/>
    <col min="4611" max="4611" width="48.7109375" style="1" customWidth="1"/>
    <col min="4612" max="4612" width="5.140625" style="1" customWidth="1"/>
    <col min="4613" max="4613" width="15.28515625" style="1" customWidth="1"/>
    <col min="4614" max="4614" width="18.140625" style="1" customWidth="1"/>
    <col min="4615" max="4615" width="16.28515625" style="1" customWidth="1"/>
    <col min="4616" max="4864" width="10.42578125" style="1"/>
    <col min="4865" max="4865" width="7.140625" style="1" customWidth="1"/>
    <col min="4866" max="4866" width="16.28515625" style="1" customWidth="1"/>
    <col min="4867" max="4867" width="48.7109375" style="1" customWidth="1"/>
    <col min="4868" max="4868" width="5.140625" style="1" customWidth="1"/>
    <col min="4869" max="4869" width="15.28515625" style="1" customWidth="1"/>
    <col min="4870" max="4870" width="18.140625" style="1" customWidth="1"/>
    <col min="4871" max="4871" width="16.28515625" style="1" customWidth="1"/>
    <col min="4872" max="5120" width="10.42578125" style="1"/>
    <col min="5121" max="5121" width="7.140625" style="1" customWidth="1"/>
    <col min="5122" max="5122" width="16.28515625" style="1" customWidth="1"/>
    <col min="5123" max="5123" width="48.7109375" style="1" customWidth="1"/>
    <col min="5124" max="5124" width="5.140625" style="1" customWidth="1"/>
    <col min="5125" max="5125" width="15.28515625" style="1" customWidth="1"/>
    <col min="5126" max="5126" width="18.140625" style="1" customWidth="1"/>
    <col min="5127" max="5127" width="16.28515625" style="1" customWidth="1"/>
    <col min="5128" max="5376" width="10.42578125" style="1"/>
    <col min="5377" max="5377" width="7.140625" style="1" customWidth="1"/>
    <col min="5378" max="5378" width="16.28515625" style="1" customWidth="1"/>
    <col min="5379" max="5379" width="48.7109375" style="1" customWidth="1"/>
    <col min="5380" max="5380" width="5.140625" style="1" customWidth="1"/>
    <col min="5381" max="5381" width="15.28515625" style="1" customWidth="1"/>
    <col min="5382" max="5382" width="18.140625" style="1" customWidth="1"/>
    <col min="5383" max="5383" width="16.28515625" style="1" customWidth="1"/>
    <col min="5384" max="5632" width="10.42578125" style="1"/>
    <col min="5633" max="5633" width="7.140625" style="1" customWidth="1"/>
    <col min="5634" max="5634" width="16.28515625" style="1" customWidth="1"/>
    <col min="5635" max="5635" width="48.7109375" style="1" customWidth="1"/>
    <col min="5636" max="5636" width="5.140625" style="1" customWidth="1"/>
    <col min="5637" max="5637" width="15.28515625" style="1" customWidth="1"/>
    <col min="5638" max="5638" width="18.140625" style="1" customWidth="1"/>
    <col min="5639" max="5639" width="16.28515625" style="1" customWidth="1"/>
    <col min="5640" max="5888" width="10.42578125" style="1"/>
    <col min="5889" max="5889" width="7.140625" style="1" customWidth="1"/>
    <col min="5890" max="5890" width="16.28515625" style="1" customWidth="1"/>
    <col min="5891" max="5891" width="48.7109375" style="1" customWidth="1"/>
    <col min="5892" max="5892" width="5.140625" style="1" customWidth="1"/>
    <col min="5893" max="5893" width="15.28515625" style="1" customWidth="1"/>
    <col min="5894" max="5894" width="18.140625" style="1" customWidth="1"/>
    <col min="5895" max="5895" width="16.28515625" style="1" customWidth="1"/>
    <col min="5896" max="6144" width="10.42578125" style="1"/>
    <col min="6145" max="6145" width="7.140625" style="1" customWidth="1"/>
    <col min="6146" max="6146" width="16.28515625" style="1" customWidth="1"/>
    <col min="6147" max="6147" width="48.7109375" style="1" customWidth="1"/>
    <col min="6148" max="6148" width="5.140625" style="1" customWidth="1"/>
    <col min="6149" max="6149" width="15.28515625" style="1" customWidth="1"/>
    <col min="6150" max="6150" width="18.140625" style="1" customWidth="1"/>
    <col min="6151" max="6151" width="16.28515625" style="1" customWidth="1"/>
    <col min="6152" max="6400" width="10.42578125" style="1"/>
    <col min="6401" max="6401" width="7.140625" style="1" customWidth="1"/>
    <col min="6402" max="6402" width="16.28515625" style="1" customWidth="1"/>
    <col min="6403" max="6403" width="48.7109375" style="1" customWidth="1"/>
    <col min="6404" max="6404" width="5.140625" style="1" customWidth="1"/>
    <col min="6405" max="6405" width="15.28515625" style="1" customWidth="1"/>
    <col min="6406" max="6406" width="18.140625" style="1" customWidth="1"/>
    <col min="6407" max="6407" width="16.28515625" style="1" customWidth="1"/>
    <col min="6408" max="6656" width="10.42578125" style="1"/>
    <col min="6657" max="6657" width="7.140625" style="1" customWidth="1"/>
    <col min="6658" max="6658" width="16.28515625" style="1" customWidth="1"/>
    <col min="6659" max="6659" width="48.7109375" style="1" customWidth="1"/>
    <col min="6660" max="6660" width="5.140625" style="1" customWidth="1"/>
    <col min="6661" max="6661" width="15.28515625" style="1" customWidth="1"/>
    <col min="6662" max="6662" width="18.140625" style="1" customWidth="1"/>
    <col min="6663" max="6663" width="16.28515625" style="1" customWidth="1"/>
    <col min="6664" max="6912" width="10.42578125" style="1"/>
    <col min="6913" max="6913" width="7.140625" style="1" customWidth="1"/>
    <col min="6914" max="6914" width="16.28515625" style="1" customWidth="1"/>
    <col min="6915" max="6915" width="48.7109375" style="1" customWidth="1"/>
    <col min="6916" max="6916" width="5.140625" style="1" customWidth="1"/>
    <col min="6917" max="6917" width="15.28515625" style="1" customWidth="1"/>
    <col min="6918" max="6918" width="18.140625" style="1" customWidth="1"/>
    <col min="6919" max="6919" width="16.28515625" style="1" customWidth="1"/>
    <col min="6920" max="7168" width="10.42578125" style="1"/>
    <col min="7169" max="7169" width="7.140625" style="1" customWidth="1"/>
    <col min="7170" max="7170" width="16.28515625" style="1" customWidth="1"/>
    <col min="7171" max="7171" width="48.7109375" style="1" customWidth="1"/>
    <col min="7172" max="7172" width="5.140625" style="1" customWidth="1"/>
    <col min="7173" max="7173" width="15.28515625" style="1" customWidth="1"/>
    <col min="7174" max="7174" width="18.140625" style="1" customWidth="1"/>
    <col min="7175" max="7175" width="16.28515625" style="1" customWidth="1"/>
    <col min="7176" max="7424" width="10.42578125" style="1"/>
    <col min="7425" max="7425" width="7.140625" style="1" customWidth="1"/>
    <col min="7426" max="7426" width="16.28515625" style="1" customWidth="1"/>
    <col min="7427" max="7427" width="48.7109375" style="1" customWidth="1"/>
    <col min="7428" max="7428" width="5.140625" style="1" customWidth="1"/>
    <col min="7429" max="7429" width="15.28515625" style="1" customWidth="1"/>
    <col min="7430" max="7430" width="18.140625" style="1" customWidth="1"/>
    <col min="7431" max="7431" width="16.28515625" style="1" customWidth="1"/>
    <col min="7432" max="7680" width="10.42578125" style="1"/>
    <col min="7681" max="7681" width="7.140625" style="1" customWidth="1"/>
    <col min="7682" max="7682" width="16.28515625" style="1" customWidth="1"/>
    <col min="7683" max="7683" width="48.7109375" style="1" customWidth="1"/>
    <col min="7684" max="7684" width="5.140625" style="1" customWidth="1"/>
    <col min="7685" max="7685" width="15.28515625" style="1" customWidth="1"/>
    <col min="7686" max="7686" width="18.140625" style="1" customWidth="1"/>
    <col min="7687" max="7687" width="16.28515625" style="1" customWidth="1"/>
    <col min="7688" max="7936" width="10.42578125" style="1"/>
    <col min="7937" max="7937" width="7.140625" style="1" customWidth="1"/>
    <col min="7938" max="7938" width="16.28515625" style="1" customWidth="1"/>
    <col min="7939" max="7939" width="48.7109375" style="1" customWidth="1"/>
    <col min="7940" max="7940" width="5.140625" style="1" customWidth="1"/>
    <col min="7941" max="7941" width="15.28515625" style="1" customWidth="1"/>
    <col min="7942" max="7942" width="18.140625" style="1" customWidth="1"/>
    <col min="7943" max="7943" width="16.28515625" style="1" customWidth="1"/>
    <col min="7944" max="8192" width="10.42578125" style="1"/>
    <col min="8193" max="8193" width="7.140625" style="1" customWidth="1"/>
    <col min="8194" max="8194" width="16.28515625" style="1" customWidth="1"/>
    <col min="8195" max="8195" width="48.7109375" style="1" customWidth="1"/>
    <col min="8196" max="8196" width="5.140625" style="1" customWidth="1"/>
    <col min="8197" max="8197" width="15.28515625" style="1" customWidth="1"/>
    <col min="8198" max="8198" width="18.140625" style="1" customWidth="1"/>
    <col min="8199" max="8199" width="16.28515625" style="1" customWidth="1"/>
    <col min="8200" max="8448" width="10.42578125" style="1"/>
    <col min="8449" max="8449" width="7.140625" style="1" customWidth="1"/>
    <col min="8450" max="8450" width="16.28515625" style="1" customWidth="1"/>
    <col min="8451" max="8451" width="48.7109375" style="1" customWidth="1"/>
    <col min="8452" max="8452" width="5.140625" style="1" customWidth="1"/>
    <col min="8453" max="8453" width="15.28515625" style="1" customWidth="1"/>
    <col min="8454" max="8454" width="18.140625" style="1" customWidth="1"/>
    <col min="8455" max="8455" width="16.28515625" style="1" customWidth="1"/>
    <col min="8456" max="8704" width="10.42578125" style="1"/>
    <col min="8705" max="8705" width="7.140625" style="1" customWidth="1"/>
    <col min="8706" max="8706" width="16.28515625" style="1" customWidth="1"/>
    <col min="8707" max="8707" width="48.7109375" style="1" customWidth="1"/>
    <col min="8708" max="8708" width="5.140625" style="1" customWidth="1"/>
    <col min="8709" max="8709" width="15.28515625" style="1" customWidth="1"/>
    <col min="8710" max="8710" width="18.140625" style="1" customWidth="1"/>
    <col min="8711" max="8711" width="16.28515625" style="1" customWidth="1"/>
    <col min="8712" max="8960" width="10.42578125" style="1"/>
    <col min="8961" max="8961" width="7.140625" style="1" customWidth="1"/>
    <col min="8962" max="8962" width="16.28515625" style="1" customWidth="1"/>
    <col min="8963" max="8963" width="48.7109375" style="1" customWidth="1"/>
    <col min="8964" max="8964" width="5.140625" style="1" customWidth="1"/>
    <col min="8965" max="8965" width="15.28515625" style="1" customWidth="1"/>
    <col min="8966" max="8966" width="18.140625" style="1" customWidth="1"/>
    <col min="8967" max="8967" width="16.28515625" style="1" customWidth="1"/>
    <col min="8968" max="9216" width="10.42578125" style="1"/>
    <col min="9217" max="9217" width="7.140625" style="1" customWidth="1"/>
    <col min="9218" max="9218" width="16.28515625" style="1" customWidth="1"/>
    <col min="9219" max="9219" width="48.7109375" style="1" customWidth="1"/>
    <col min="9220" max="9220" width="5.140625" style="1" customWidth="1"/>
    <col min="9221" max="9221" width="15.28515625" style="1" customWidth="1"/>
    <col min="9222" max="9222" width="18.140625" style="1" customWidth="1"/>
    <col min="9223" max="9223" width="16.28515625" style="1" customWidth="1"/>
    <col min="9224" max="9472" width="10.42578125" style="1"/>
    <col min="9473" max="9473" width="7.140625" style="1" customWidth="1"/>
    <col min="9474" max="9474" width="16.28515625" style="1" customWidth="1"/>
    <col min="9475" max="9475" width="48.7109375" style="1" customWidth="1"/>
    <col min="9476" max="9476" width="5.140625" style="1" customWidth="1"/>
    <col min="9477" max="9477" width="15.28515625" style="1" customWidth="1"/>
    <col min="9478" max="9478" width="18.140625" style="1" customWidth="1"/>
    <col min="9479" max="9479" width="16.28515625" style="1" customWidth="1"/>
    <col min="9480" max="9728" width="10.42578125" style="1"/>
    <col min="9729" max="9729" width="7.140625" style="1" customWidth="1"/>
    <col min="9730" max="9730" width="16.28515625" style="1" customWidth="1"/>
    <col min="9731" max="9731" width="48.7109375" style="1" customWidth="1"/>
    <col min="9732" max="9732" width="5.140625" style="1" customWidth="1"/>
    <col min="9733" max="9733" width="15.28515625" style="1" customWidth="1"/>
    <col min="9734" max="9734" width="18.140625" style="1" customWidth="1"/>
    <col min="9735" max="9735" width="16.28515625" style="1" customWidth="1"/>
    <col min="9736" max="9984" width="10.42578125" style="1"/>
    <col min="9985" max="9985" width="7.140625" style="1" customWidth="1"/>
    <col min="9986" max="9986" width="16.28515625" style="1" customWidth="1"/>
    <col min="9987" max="9987" width="48.7109375" style="1" customWidth="1"/>
    <col min="9988" max="9988" width="5.140625" style="1" customWidth="1"/>
    <col min="9989" max="9989" width="15.28515625" style="1" customWidth="1"/>
    <col min="9990" max="9990" width="18.140625" style="1" customWidth="1"/>
    <col min="9991" max="9991" width="16.28515625" style="1" customWidth="1"/>
    <col min="9992" max="10240" width="10.42578125" style="1"/>
    <col min="10241" max="10241" width="7.140625" style="1" customWidth="1"/>
    <col min="10242" max="10242" width="16.28515625" style="1" customWidth="1"/>
    <col min="10243" max="10243" width="48.7109375" style="1" customWidth="1"/>
    <col min="10244" max="10244" width="5.140625" style="1" customWidth="1"/>
    <col min="10245" max="10245" width="15.28515625" style="1" customWidth="1"/>
    <col min="10246" max="10246" width="18.140625" style="1" customWidth="1"/>
    <col min="10247" max="10247" width="16.28515625" style="1" customWidth="1"/>
    <col min="10248" max="10496" width="10.42578125" style="1"/>
    <col min="10497" max="10497" width="7.140625" style="1" customWidth="1"/>
    <col min="10498" max="10498" width="16.28515625" style="1" customWidth="1"/>
    <col min="10499" max="10499" width="48.7109375" style="1" customWidth="1"/>
    <col min="10500" max="10500" width="5.140625" style="1" customWidth="1"/>
    <col min="10501" max="10501" width="15.28515625" style="1" customWidth="1"/>
    <col min="10502" max="10502" width="18.140625" style="1" customWidth="1"/>
    <col min="10503" max="10503" width="16.28515625" style="1" customWidth="1"/>
    <col min="10504" max="10752" width="10.42578125" style="1"/>
    <col min="10753" max="10753" width="7.140625" style="1" customWidth="1"/>
    <col min="10754" max="10754" width="16.28515625" style="1" customWidth="1"/>
    <col min="10755" max="10755" width="48.7109375" style="1" customWidth="1"/>
    <col min="10756" max="10756" width="5.140625" style="1" customWidth="1"/>
    <col min="10757" max="10757" width="15.28515625" style="1" customWidth="1"/>
    <col min="10758" max="10758" width="18.140625" style="1" customWidth="1"/>
    <col min="10759" max="10759" width="16.28515625" style="1" customWidth="1"/>
    <col min="10760" max="11008" width="10.42578125" style="1"/>
    <col min="11009" max="11009" width="7.140625" style="1" customWidth="1"/>
    <col min="11010" max="11010" width="16.28515625" style="1" customWidth="1"/>
    <col min="11011" max="11011" width="48.7109375" style="1" customWidth="1"/>
    <col min="11012" max="11012" width="5.140625" style="1" customWidth="1"/>
    <col min="11013" max="11013" width="15.28515625" style="1" customWidth="1"/>
    <col min="11014" max="11014" width="18.140625" style="1" customWidth="1"/>
    <col min="11015" max="11015" width="16.28515625" style="1" customWidth="1"/>
    <col min="11016" max="11264" width="10.42578125" style="1"/>
    <col min="11265" max="11265" width="7.140625" style="1" customWidth="1"/>
    <col min="11266" max="11266" width="16.28515625" style="1" customWidth="1"/>
    <col min="11267" max="11267" width="48.7109375" style="1" customWidth="1"/>
    <col min="11268" max="11268" width="5.140625" style="1" customWidth="1"/>
    <col min="11269" max="11269" width="15.28515625" style="1" customWidth="1"/>
    <col min="11270" max="11270" width="18.140625" style="1" customWidth="1"/>
    <col min="11271" max="11271" width="16.28515625" style="1" customWidth="1"/>
    <col min="11272" max="11520" width="10.42578125" style="1"/>
    <col min="11521" max="11521" width="7.140625" style="1" customWidth="1"/>
    <col min="11522" max="11522" width="16.28515625" style="1" customWidth="1"/>
    <col min="11523" max="11523" width="48.7109375" style="1" customWidth="1"/>
    <col min="11524" max="11524" width="5.140625" style="1" customWidth="1"/>
    <col min="11525" max="11525" width="15.28515625" style="1" customWidth="1"/>
    <col min="11526" max="11526" width="18.140625" style="1" customWidth="1"/>
    <col min="11527" max="11527" width="16.28515625" style="1" customWidth="1"/>
    <col min="11528" max="11776" width="10.42578125" style="1"/>
    <col min="11777" max="11777" width="7.140625" style="1" customWidth="1"/>
    <col min="11778" max="11778" width="16.28515625" style="1" customWidth="1"/>
    <col min="11779" max="11779" width="48.7109375" style="1" customWidth="1"/>
    <col min="11780" max="11780" width="5.140625" style="1" customWidth="1"/>
    <col min="11781" max="11781" width="15.28515625" style="1" customWidth="1"/>
    <col min="11782" max="11782" width="18.140625" style="1" customWidth="1"/>
    <col min="11783" max="11783" width="16.28515625" style="1" customWidth="1"/>
    <col min="11784" max="12032" width="10.42578125" style="1"/>
    <col min="12033" max="12033" width="7.140625" style="1" customWidth="1"/>
    <col min="12034" max="12034" width="16.28515625" style="1" customWidth="1"/>
    <col min="12035" max="12035" width="48.7109375" style="1" customWidth="1"/>
    <col min="12036" max="12036" width="5.140625" style="1" customWidth="1"/>
    <col min="12037" max="12037" width="15.28515625" style="1" customWidth="1"/>
    <col min="12038" max="12038" width="18.140625" style="1" customWidth="1"/>
    <col min="12039" max="12039" width="16.28515625" style="1" customWidth="1"/>
    <col min="12040" max="12288" width="10.42578125" style="1"/>
    <col min="12289" max="12289" width="7.140625" style="1" customWidth="1"/>
    <col min="12290" max="12290" width="16.28515625" style="1" customWidth="1"/>
    <col min="12291" max="12291" width="48.7109375" style="1" customWidth="1"/>
    <col min="12292" max="12292" width="5.140625" style="1" customWidth="1"/>
    <col min="12293" max="12293" width="15.28515625" style="1" customWidth="1"/>
    <col min="12294" max="12294" width="18.140625" style="1" customWidth="1"/>
    <col min="12295" max="12295" width="16.28515625" style="1" customWidth="1"/>
    <col min="12296" max="12544" width="10.42578125" style="1"/>
    <col min="12545" max="12545" width="7.140625" style="1" customWidth="1"/>
    <col min="12546" max="12546" width="16.28515625" style="1" customWidth="1"/>
    <col min="12547" max="12547" width="48.7109375" style="1" customWidth="1"/>
    <col min="12548" max="12548" width="5.140625" style="1" customWidth="1"/>
    <col min="12549" max="12549" width="15.28515625" style="1" customWidth="1"/>
    <col min="12550" max="12550" width="18.140625" style="1" customWidth="1"/>
    <col min="12551" max="12551" width="16.28515625" style="1" customWidth="1"/>
    <col min="12552" max="12800" width="10.42578125" style="1"/>
    <col min="12801" max="12801" width="7.140625" style="1" customWidth="1"/>
    <col min="12802" max="12802" width="16.28515625" style="1" customWidth="1"/>
    <col min="12803" max="12803" width="48.7109375" style="1" customWidth="1"/>
    <col min="12804" max="12804" width="5.140625" style="1" customWidth="1"/>
    <col min="12805" max="12805" width="15.28515625" style="1" customWidth="1"/>
    <col min="12806" max="12806" width="18.140625" style="1" customWidth="1"/>
    <col min="12807" max="12807" width="16.28515625" style="1" customWidth="1"/>
    <col min="12808" max="13056" width="10.42578125" style="1"/>
    <col min="13057" max="13057" width="7.140625" style="1" customWidth="1"/>
    <col min="13058" max="13058" width="16.28515625" style="1" customWidth="1"/>
    <col min="13059" max="13059" width="48.7109375" style="1" customWidth="1"/>
    <col min="13060" max="13060" width="5.140625" style="1" customWidth="1"/>
    <col min="13061" max="13061" width="15.28515625" style="1" customWidth="1"/>
    <col min="13062" max="13062" width="18.140625" style="1" customWidth="1"/>
    <col min="13063" max="13063" width="16.28515625" style="1" customWidth="1"/>
    <col min="13064" max="13312" width="10.42578125" style="1"/>
    <col min="13313" max="13313" width="7.140625" style="1" customWidth="1"/>
    <col min="13314" max="13314" width="16.28515625" style="1" customWidth="1"/>
    <col min="13315" max="13315" width="48.7109375" style="1" customWidth="1"/>
    <col min="13316" max="13316" width="5.140625" style="1" customWidth="1"/>
    <col min="13317" max="13317" width="15.28515625" style="1" customWidth="1"/>
    <col min="13318" max="13318" width="18.140625" style="1" customWidth="1"/>
    <col min="13319" max="13319" width="16.28515625" style="1" customWidth="1"/>
    <col min="13320" max="13568" width="10.42578125" style="1"/>
    <col min="13569" max="13569" width="7.140625" style="1" customWidth="1"/>
    <col min="13570" max="13570" width="16.28515625" style="1" customWidth="1"/>
    <col min="13571" max="13571" width="48.7109375" style="1" customWidth="1"/>
    <col min="13572" max="13572" width="5.140625" style="1" customWidth="1"/>
    <col min="13573" max="13573" width="15.28515625" style="1" customWidth="1"/>
    <col min="13574" max="13574" width="18.140625" style="1" customWidth="1"/>
    <col min="13575" max="13575" width="16.28515625" style="1" customWidth="1"/>
    <col min="13576" max="13824" width="10.42578125" style="1"/>
    <col min="13825" max="13825" width="7.140625" style="1" customWidth="1"/>
    <col min="13826" max="13826" width="16.28515625" style="1" customWidth="1"/>
    <col min="13827" max="13827" width="48.7109375" style="1" customWidth="1"/>
    <col min="13828" max="13828" width="5.140625" style="1" customWidth="1"/>
    <col min="13829" max="13829" width="15.28515625" style="1" customWidth="1"/>
    <col min="13830" max="13830" width="18.140625" style="1" customWidth="1"/>
    <col min="13831" max="13831" width="16.28515625" style="1" customWidth="1"/>
    <col min="13832" max="14080" width="10.42578125" style="1"/>
    <col min="14081" max="14081" width="7.140625" style="1" customWidth="1"/>
    <col min="14082" max="14082" width="16.28515625" style="1" customWidth="1"/>
    <col min="14083" max="14083" width="48.7109375" style="1" customWidth="1"/>
    <col min="14084" max="14084" width="5.140625" style="1" customWidth="1"/>
    <col min="14085" max="14085" width="15.28515625" style="1" customWidth="1"/>
    <col min="14086" max="14086" width="18.140625" style="1" customWidth="1"/>
    <col min="14087" max="14087" width="16.28515625" style="1" customWidth="1"/>
    <col min="14088" max="14336" width="10.42578125" style="1"/>
    <col min="14337" max="14337" width="7.140625" style="1" customWidth="1"/>
    <col min="14338" max="14338" width="16.28515625" style="1" customWidth="1"/>
    <col min="14339" max="14339" width="48.7109375" style="1" customWidth="1"/>
    <col min="14340" max="14340" width="5.140625" style="1" customWidth="1"/>
    <col min="14341" max="14341" width="15.28515625" style="1" customWidth="1"/>
    <col min="14342" max="14342" width="18.140625" style="1" customWidth="1"/>
    <col min="14343" max="14343" width="16.28515625" style="1" customWidth="1"/>
    <col min="14344" max="14592" width="10.42578125" style="1"/>
    <col min="14593" max="14593" width="7.140625" style="1" customWidth="1"/>
    <col min="14594" max="14594" width="16.28515625" style="1" customWidth="1"/>
    <col min="14595" max="14595" width="48.7109375" style="1" customWidth="1"/>
    <col min="14596" max="14596" width="5.140625" style="1" customWidth="1"/>
    <col min="14597" max="14597" width="15.28515625" style="1" customWidth="1"/>
    <col min="14598" max="14598" width="18.140625" style="1" customWidth="1"/>
    <col min="14599" max="14599" width="16.28515625" style="1" customWidth="1"/>
    <col min="14600" max="14848" width="10.42578125" style="1"/>
    <col min="14849" max="14849" width="7.140625" style="1" customWidth="1"/>
    <col min="14850" max="14850" width="16.28515625" style="1" customWidth="1"/>
    <col min="14851" max="14851" width="48.7109375" style="1" customWidth="1"/>
    <col min="14852" max="14852" width="5.140625" style="1" customWidth="1"/>
    <col min="14853" max="14853" width="15.28515625" style="1" customWidth="1"/>
    <col min="14854" max="14854" width="18.140625" style="1" customWidth="1"/>
    <col min="14855" max="14855" width="16.28515625" style="1" customWidth="1"/>
    <col min="14856" max="15104" width="10.42578125" style="1"/>
    <col min="15105" max="15105" width="7.140625" style="1" customWidth="1"/>
    <col min="15106" max="15106" width="16.28515625" style="1" customWidth="1"/>
    <col min="15107" max="15107" width="48.7109375" style="1" customWidth="1"/>
    <col min="15108" max="15108" width="5.140625" style="1" customWidth="1"/>
    <col min="15109" max="15109" width="15.28515625" style="1" customWidth="1"/>
    <col min="15110" max="15110" width="18.140625" style="1" customWidth="1"/>
    <col min="15111" max="15111" width="16.28515625" style="1" customWidth="1"/>
    <col min="15112" max="15360" width="10.42578125" style="1"/>
    <col min="15361" max="15361" width="7.140625" style="1" customWidth="1"/>
    <col min="15362" max="15362" width="16.28515625" style="1" customWidth="1"/>
    <col min="15363" max="15363" width="48.7109375" style="1" customWidth="1"/>
    <col min="15364" max="15364" width="5.140625" style="1" customWidth="1"/>
    <col min="15365" max="15365" width="15.28515625" style="1" customWidth="1"/>
    <col min="15366" max="15366" width="18.140625" style="1" customWidth="1"/>
    <col min="15367" max="15367" width="16.28515625" style="1" customWidth="1"/>
    <col min="15368" max="15616" width="10.42578125" style="1"/>
    <col min="15617" max="15617" width="7.140625" style="1" customWidth="1"/>
    <col min="15618" max="15618" width="16.28515625" style="1" customWidth="1"/>
    <col min="15619" max="15619" width="48.7109375" style="1" customWidth="1"/>
    <col min="15620" max="15620" width="5.140625" style="1" customWidth="1"/>
    <col min="15621" max="15621" width="15.28515625" style="1" customWidth="1"/>
    <col min="15622" max="15622" width="18.140625" style="1" customWidth="1"/>
    <col min="15623" max="15623" width="16.28515625" style="1" customWidth="1"/>
    <col min="15624" max="15872" width="10.42578125" style="1"/>
    <col min="15873" max="15873" width="7.140625" style="1" customWidth="1"/>
    <col min="15874" max="15874" width="16.28515625" style="1" customWidth="1"/>
    <col min="15875" max="15875" width="48.7109375" style="1" customWidth="1"/>
    <col min="15876" max="15876" width="5.140625" style="1" customWidth="1"/>
    <col min="15877" max="15877" width="15.28515625" style="1" customWidth="1"/>
    <col min="15878" max="15878" width="18.140625" style="1" customWidth="1"/>
    <col min="15879" max="15879" width="16.28515625" style="1" customWidth="1"/>
    <col min="15880" max="16128" width="10.42578125" style="1"/>
    <col min="16129" max="16129" width="7.140625" style="1" customWidth="1"/>
    <col min="16130" max="16130" width="16.28515625" style="1" customWidth="1"/>
    <col min="16131" max="16131" width="48.7109375" style="1" customWidth="1"/>
    <col min="16132" max="16132" width="5.140625" style="1" customWidth="1"/>
    <col min="16133" max="16133" width="15.28515625" style="1" customWidth="1"/>
    <col min="16134" max="16134" width="18.140625" style="1" customWidth="1"/>
    <col min="16135" max="16135" width="16.28515625" style="1" customWidth="1"/>
    <col min="16136" max="16384" width="10.42578125" style="1"/>
  </cols>
  <sheetData>
    <row r="1" spans="1:7" ht="27.75" customHeight="1">
      <c r="A1" s="89" t="s">
        <v>0</v>
      </c>
      <c r="B1" s="89"/>
      <c r="C1" s="89"/>
      <c r="D1" s="89"/>
      <c r="E1" s="90"/>
      <c r="F1" s="89"/>
      <c r="G1" s="89"/>
    </row>
    <row r="2" spans="1:7" ht="12.75" customHeight="1">
      <c r="A2" s="2" t="s">
        <v>1</v>
      </c>
      <c r="B2" s="3"/>
      <c r="C2" s="3"/>
      <c r="D2" s="3"/>
      <c r="E2" s="4"/>
      <c r="F2" s="3"/>
      <c r="G2" s="3"/>
    </row>
    <row r="3" spans="1:7" ht="12.75" customHeight="1">
      <c r="A3" s="2" t="s">
        <v>96</v>
      </c>
      <c r="B3" s="3"/>
      <c r="C3" s="3"/>
      <c r="D3" s="3"/>
      <c r="E3" s="4"/>
      <c r="F3" s="3"/>
      <c r="G3" s="36" t="s">
        <v>94</v>
      </c>
    </row>
    <row r="4" spans="1:7" ht="13.5" customHeight="1">
      <c r="A4" s="2"/>
      <c r="B4" s="2"/>
      <c r="C4" s="5"/>
      <c r="D4" s="3"/>
      <c r="E4" s="4"/>
      <c r="F4" s="3"/>
      <c r="G4" s="3"/>
    </row>
    <row r="5" spans="1:7" ht="13.5" customHeight="1">
      <c r="A5" s="3" t="s">
        <v>2</v>
      </c>
      <c r="B5" s="6"/>
      <c r="C5" s="6"/>
      <c r="D5" s="6"/>
      <c r="F5" s="8"/>
      <c r="G5" s="8"/>
    </row>
    <row r="6" spans="1:7" ht="13.5" customHeight="1">
      <c r="A6" s="3" t="s">
        <v>132</v>
      </c>
      <c r="B6" s="6"/>
      <c r="C6" s="6"/>
      <c r="D6" s="6"/>
      <c r="F6" s="91" t="s">
        <v>92</v>
      </c>
      <c r="G6" s="92"/>
    </row>
    <row r="7" spans="1:7" ht="13.5" customHeight="1">
      <c r="A7" s="3" t="s">
        <v>3</v>
      </c>
      <c r="B7" s="6"/>
      <c r="C7" s="6"/>
      <c r="D7" s="6"/>
      <c r="F7" s="3" t="s">
        <v>93</v>
      </c>
      <c r="G7" s="37">
        <v>44970</v>
      </c>
    </row>
    <row r="8" spans="1:7" ht="6.75" customHeight="1">
      <c r="A8" s="9"/>
      <c r="B8" s="9"/>
      <c r="C8" s="9"/>
      <c r="D8" s="9"/>
      <c r="E8" s="1"/>
      <c r="F8" s="9"/>
      <c r="G8" s="9"/>
    </row>
    <row r="9" spans="1:7" ht="22.5" customHeight="1">
      <c r="A9" s="10" t="s">
        <v>4</v>
      </c>
      <c r="B9" s="10" t="s">
        <v>5</v>
      </c>
      <c r="C9" s="10" t="s">
        <v>6</v>
      </c>
      <c r="D9" s="10" t="s">
        <v>7</v>
      </c>
      <c r="E9" s="11" t="s">
        <v>8</v>
      </c>
      <c r="F9" s="10" t="s">
        <v>9</v>
      </c>
      <c r="G9" s="10" t="s">
        <v>10</v>
      </c>
    </row>
    <row r="10" spans="1:7" ht="12.75" hidden="1" customHeight="1">
      <c r="A10" s="12" t="s">
        <v>11</v>
      </c>
      <c r="B10" s="12" t="s">
        <v>12</v>
      </c>
      <c r="C10" s="12" t="s">
        <v>13</v>
      </c>
      <c r="D10" s="12" t="s">
        <v>14</v>
      </c>
      <c r="E10" s="13" t="s">
        <v>15</v>
      </c>
      <c r="F10" s="12" t="s">
        <v>16</v>
      </c>
      <c r="G10" s="12" t="s">
        <v>17</v>
      </c>
    </row>
    <row r="11" spans="1:7" ht="4.5" customHeight="1">
      <c r="A11" s="9"/>
      <c r="B11" s="9"/>
      <c r="C11" s="9"/>
      <c r="D11" s="9"/>
      <c r="E11" s="1"/>
      <c r="F11" s="9"/>
      <c r="G11" s="9"/>
    </row>
    <row r="12" spans="1:7" ht="25.5" customHeight="1">
      <c r="A12" s="14"/>
      <c r="B12" s="15" t="s">
        <v>18</v>
      </c>
      <c r="C12" s="15" t="s">
        <v>19</v>
      </c>
      <c r="D12" s="15"/>
      <c r="E12" s="16"/>
      <c r="F12" s="16"/>
      <c r="G12" s="38">
        <f>G13+G33+G55+G72</f>
        <v>0</v>
      </c>
    </row>
    <row r="13" spans="1:7" ht="24" customHeight="1">
      <c r="A13" s="17"/>
      <c r="B13" s="18" t="s">
        <v>11</v>
      </c>
      <c r="C13" s="18" t="s">
        <v>20</v>
      </c>
      <c r="D13" s="18"/>
      <c r="E13" s="19"/>
      <c r="F13" s="19"/>
      <c r="G13" s="40">
        <f>SUM(G14:G32)</f>
        <v>0</v>
      </c>
    </row>
    <row r="14" spans="1:7" ht="24" customHeight="1">
      <c r="A14" s="20">
        <v>1</v>
      </c>
      <c r="B14" s="21" t="s">
        <v>21</v>
      </c>
      <c r="C14" s="21" t="s">
        <v>22</v>
      </c>
      <c r="D14" s="21" t="s">
        <v>23</v>
      </c>
      <c r="E14" s="22">
        <v>12.28</v>
      </c>
      <c r="F14" s="22"/>
      <c r="G14" s="41">
        <f t="shared" ref="G14:G19" si="0">ROUND(E14*F14,2)</f>
        <v>0</v>
      </c>
    </row>
    <row r="15" spans="1:7" ht="24" customHeight="1">
      <c r="A15" s="20">
        <v>2</v>
      </c>
      <c r="B15" s="21" t="s">
        <v>24</v>
      </c>
      <c r="C15" s="21" t="s">
        <v>25</v>
      </c>
      <c r="D15" s="21" t="s">
        <v>23</v>
      </c>
      <c r="E15" s="22">
        <v>11.5</v>
      </c>
      <c r="F15" s="22"/>
      <c r="G15" s="41">
        <f t="shared" si="0"/>
        <v>0</v>
      </c>
    </row>
    <row r="16" spans="1:7" ht="24" customHeight="1">
      <c r="A16" s="20">
        <v>3</v>
      </c>
      <c r="B16" s="21" t="s">
        <v>26</v>
      </c>
      <c r="C16" s="21" t="s">
        <v>27</v>
      </c>
      <c r="D16" s="21" t="s">
        <v>23</v>
      </c>
      <c r="E16" s="22">
        <v>11.5</v>
      </c>
      <c r="F16" s="22"/>
      <c r="G16" s="41">
        <f t="shared" si="0"/>
        <v>0</v>
      </c>
    </row>
    <row r="17" spans="1:7" ht="24" customHeight="1">
      <c r="A17" s="20">
        <v>4</v>
      </c>
      <c r="B17" s="21" t="s">
        <v>28</v>
      </c>
      <c r="C17" s="21" t="s">
        <v>29</v>
      </c>
      <c r="D17" s="21" t="s">
        <v>23</v>
      </c>
      <c r="E17" s="22">
        <v>17.579999999999998</v>
      </c>
      <c r="F17" s="22"/>
      <c r="G17" s="41">
        <f t="shared" si="0"/>
        <v>0</v>
      </c>
    </row>
    <row r="18" spans="1:7" ht="24" customHeight="1">
      <c r="A18" s="20">
        <v>5</v>
      </c>
      <c r="B18" s="21" t="s">
        <v>30</v>
      </c>
      <c r="C18" s="21" t="s">
        <v>31</v>
      </c>
      <c r="D18" s="21" t="s">
        <v>23</v>
      </c>
      <c r="E18" s="22">
        <v>11.5</v>
      </c>
      <c r="F18" s="22"/>
      <c r="G18" s="41">
        <f t="shared" si="0"/>
        <v>0</v>
      </c>
    </row>
    <row r="19" spans="1:7" ht="13.5" customHeight="1">
      <c r="A19" s="20">
        <v>6</v>
      </c>
      <c r="B19" s="21" t="s">
        <v>32</v>
      </c>
      <c r="C19" s="21" t="s">
        <v>33</v>
      </c>
      <c r="D19" s="21" t="s">
        <v>34</v>
      </c>
      <c r="E19" s="22">
        <v>18.600000000000001</v>
      </c>
      <c r="F19" s="22"/>
      <c r="G19" s="41">
        <f t="shared" si="0"/>
        <v>0</v>
      </c>
    </row>
    <row r="20" spans="1:7" ht="34.5" customHeight="1">
      <c r="A20" s="20">
        <v>7</v>
      </c>
      <c r="B20" s="21" t="s">
        <v>35</v>
      </c>
      <c r="C20" s="21" t="s">
        <v>36</v>
      </c>
      <c r="D20" s="21" t="s">
        <v>34</v>
      </c>
      <c r="E20" s="22">
        <v>18.600000000000001</v>
      </c>
      <c r="F20" s="22"/>
      <c r="G20" s="41">
        <f t="shared" ref="G20:G21" si="1">ROUND(E20*F20,2)</f>
        <v>0</v>
      </c>
    </row>
    <row r="21" spans="1:7" ht="24" customHeight="1">
      <c r="A21" s="20">
        <v>8</v>
      </c>
      <c r="B21" s="21" t="s">
        <v>37</v>
      </c>
      <c r="C21" s="21" t="s">
        <v>38</v>
      </c>
      <c r="D21" s="21" t="s">
        <v>34</v>
      </c>
      <c r="E21" s="22">
        <v>4.266</v>
      </c>
      <c r="F21" s="22"/>
      <c r="G21" s="41">
        <f t="shared" si="1"/>
        <v>0</v>
      </c>
    </row>
    <row r="22" spans="1:7" ht="24" customHeight="1">
      <c r="A22" s="20">
        <v>9</v>
      </c>
      <c r="B22" s="21" t="s">
        <v>37</v>
      </c>
      <c r="C22" s="21" t="s">
        <v>38</v>
      </c>
      <c r="D22" s="21" t="s">
        <v>34</v>
      </c>
      <c r="E22" s="22">
        <v>5.25</v>
      </c>
      <c r="F22" s="22"/>
      <c r="G22" s="41">
        <f>ROUND(E22*F22,2)</f>
        <v>0</v>
      </c>
    </row>
    <row r="23" spans="1:7" ht="34.5" customHeight="1">
      <c r="A23" s="20">
        <v>10</v>
      </c>
      <c r="B23" s="21" t="s">
        <v>39</v>
      </c>
      <c r="C23" s="21" t="s">
        <v>40</v>
      </c>
      <c r="D23" s="21" t="s">
        <v>34</v>
      </c>
      <c r="E23" s="22">
        <v>8.532</v>
      </c>
      <c r="F23" s="22"/>
      <c r="G23" s="41">
        <f>ROUND(E23*F23,2)</f>
        <v>0</v>
      </c>
    </row>
    <row r="24" spans="1:7" ht="34.5" customHeight="1">
      <c r="A24" s="20">
        <v>11</v>
      </c>
      <c r="B24" s="21" t="s">
        <v>39</v>
      </c>
      <c r="C24" s="21" t="s">
        <v>40</v>
      </c>
      <c r="D24" s="21" t="s">
        <v>34</v>
      </c>
      <c r="E24" s="22">
        <v>10.5</v>
      </c>
      <c r="F24" s="22"/>
      <c r="G24" s="41">
        <f>ROUND(E24*F24,2)</f>
        <v>0</v>
      </c>
    </row>
    <row r="25" spans="1:7" ht="24" customHeight="1">
      <c r="A25" s="20">
        <v>12</v>
      </c>
      <c r="B25" s="21" t="s">
        <v>41</v>
      </c>
      <c r="C25" s="21" t="s">
        <v>42</v>
      </c>
      <c r="D25" s="21" t="s">
        <v>34</v>
      </c>
      <c r="E25" s="22">
        <v>4.266</v>
      </c>
      <c r="F25" s="22"/>
      <c r="G25" s="41">
        <f t="shared" ref="G25:G28" si="2">ROUND(E25*F25,2)</f>
        <v>0</v>
      </c>
    </row>
    <row r="26" spans="1:7" ht="24" customHeight="1">
      <c r="A26" s="20">
        <v>13</v>
      </c>
      <c r="B26" s="21" t="s">
        <v>41</v>
      </c>
      <c r="C26" s="21" t="s">
        <v>42</v>
      </c>
      <c r="D26" s="21" t="s">
        <v>34</v>
      </c>
      <c r="E26" s="22">
        <v>5.25</v>
      </c>
      <c r="F26" s="22"/>
      <c r="G26" s="41">
        <f t="shared" si="2"/>
        <v>0</v>
      </c>
    </row>
    <row r="27" spans="1:7" ht="13.5" customHeight="1">
      <c r="A27" s="20">
        <v>14</v>
      </c>
      <c r="B27" s="21" t="s">
        <v>43</v>
      </c>
      <c r="C27" s="21" t="s">
        <v>44</v>
      </c>
      <c r="D27" s="21" t="s">
        <v>45</v>
      </c>
      <c r="E27" s="22">
        <v>7.2519999999999998</v>
      </c>
      <c r="F27" s="22"/>
      <c r="G27" s="41">
        <f t="shared" si="2"/>
        <v>0</v>
      </c>
    </row>
    <row r="28" spans="1:7" ht="13.5" customHeight="1">
      <c r="A28" s="20">
        <v>15</v>
      </c>
      <c r="B28" s="21" t="s">
        <v>46</v>
      </c>
      <c r="C28" s="21" t="s">
        <v>47</v>
      </c>
      <c r="D28" s="21" t="s">
        <v>34</v>
      </c>
      <c r="E28" s="22">
        <v>4.266</v>
      </c>
      <c r="F28" s="22"/>
      <c r="G28" s="41">
        <f t="shared" si="2"/>
        <v>0</v>
      </c>
    </row>
    <row r="29" spans="1:7" ht="24" customHeight="1">
      <c r="A29" s="20">
        <v>16</v>
      </c>
      <c r="B29" s="21" t="s">
        <v>119</v>
      </c>
      <c r="C29" s="21" t="s">
        <v>120</v>
      </c>
      <c r="D29" s="21" t="s">
        <v>34</v>
      </c>
      <c r="E29" s="22">
        <v>14.334</v>
      </c>
      <c r="F29" s="22"/>
      <c r="G29" s="41">
        <f t="shared" ref="G29:G31" si="3">ROUND(E29*F29,2)</f>
        <v>0</v>
      </c>
    </row>
    <row r="30" spans="1:7" ht="13.5" customHeight="1">
      <c r="A30" s="20">
        <v>17</v>
      </c>
      <c r="B30" s="21" t="s">
        <v>121</v>
      </c>
      <c r="C30" s="21" t="s">
        <v>122</v>
      </c>
      <c r="D30" s="21" t="s">
        <v>34</v>
      </c>
      <c r="E30" s="22">
        <v>4.9109999999999996</v>
      </c>
      <c r="F30" s="22"/>
      <c r="G30" s="41">
        <f t="shared" si="3"/>
        <v>0</v>
      </c>
    </row>
    <row r="31" spans="1:7" ht="13.5" customHeight="1">
      <c r="A31" s="46">
        <v>18</v>
      </c>
      <c r="B31" s="47" t="s">
        <v>123</v>
      </c>
      <c r="C31" s="47" t="s">
        <v>124</v>
      </c>
      <c r="D31" s="47" t="s">
        <v>23</v>
      </c>
      <c r="E31" s="48">
        <v>45.92</v>
      </c>
      <c r="F31" s="48"/>
      <c r="G31" s="49">
        <f t="shared" si="3"/>
        <v>0</v>
      </c>
    </row>
    <row r="32" spans="1:7" ht="13.5" customHeight="1">
      <c r="A32" s="46">
        <v>19</v>
      </c>
      <c r="B32" s="47" t="s">
        <v>125</v>
      </c>
      <c r="C32" s="47" t="s">
        <v>126</v>
      </c>
      <c r="D32" s="47" t="s">
        <v>48</v>
      </c>
      <c r="E32" s="48">
        <v>32.5</v>
      </c>
      <c r="F32" s="48"/>
      <c r="G32" s="49">
        <f t="shared" ref="G32" si="4">ROUND(E32*F32,2)</f>
        <v>0</v>
      </c>
    </row>
    <row r="33" spans="1:7" ht="24" customHeight="1">
      <c r="A33" s="17"/>
      <c r="B33" s="18" t="s">
        <v>16</v>
      </c>
      <c r="C33" s="18" t="s">
        <v>50</v>
      </c>
      <c r="D33" s="18"/>
      <c r="E33" s="19"/>
      <c r="F33" s="19"/>
      <c r="G33" s="40">
        <f>SUM(G34:G54)</f>
        <v>0</v>
      </c>
    </row>
    <row r="34" spans="1:7" ht="13.5" customHeight="1">
      <c r="A34" s="20">
        <v>35</v>
      </c>
      <c r="B34" s="21" t="s">
        <v>128</v>
      </c>
      <c r="C34" s="21" t="s">
        <v>127</v>
      </c>
      <c r="D34" s="21" t="s">
        <v>49</v>
      </c>
      <c r="E34" s="22">
        <v>1</v>
      </c>
      <c r="F34" s="22"/>
      <c r="G34" s="41">
        <f>ROUND(E34*F34,2)</f>
        <v>0</v>
      </c>
    </row>
    <row r="35" spans="1:7" ht="24" customHeight="1">
      <c r="A35" s="20">
        <v>36</v>
      </c>
      <c r="B35" s="21" t="s">
        <v>97</v>
      </c>
      <c r="C35" s="21" t="s">
        <v>98</v>
      </c>
      <c r="D35" s="21" t="s">
        <v>23</v>
      </c>
      <c r="E35" s="22">
        <v>32.46</v>
      </c>
      <c r="F35" s="22"/>
      <c r="G35" s="41">
        <f t="shared" ref="G35:G51" si="5">ROUND(E35*F35,2)</f>
        <v>0</v>
      </c>
    </row>
    <row r="36" spans="1:7" ht="24" customHeight="1">
      <c r="A36" s="20">
        <v>37</v>
      </c>
      <c r="B36" s="21" t="s">
        <v>97</v>
      </c>
      <c r="C36" s="21" t="s">
        <v>98</v>
      </c>
      <c r="D36" s="21" t="s">
        <v>23</v>
      </c>
      <c r="E36" s="22">
        <v>28.8</v>
      </c>
      <c r="F36" s="22"/>
      <c r="G36" s="41">
        <f t="shared" si="5"/>
        <v>0</v>
      </c>
    </row>
    <row r="37" spans="1:7" ht="24" customHeight="1">
      <c r="A37" s="20">
        <v>38</v>
      </c>
      <c r="B37" s="21" t="s">
        <v>97</v>
      </c>
      <c r="C37" s="21" t="s">
        <v>98</v>
      </c>
      <c r="D37" s="21" t="s">
        <v>23</v>
      </c>
      <c r="E37" s="22">
        <v>96.9</v>
      </c>
      <c r="F37" s="22"/>
      <c r="G37" s="41">
        <f t="shared" si="5"/>
        <v>0</v>
      </c>
    </row>
    <row r="38" spans="1:7" ht="24" customHeight="1">
      <c r="A38" s="20">
        <v>39</v>
      </c>
      <c r="B38" s="21" t="s">
        <v>99</v>
      </c>
      <c r="C38" s="21" t="s">
        <v>100</v>
      </c>
      <c r="D38" s="21" t="s">
        <v>23</v>
      </c>
      <c r="E38" s="22">
        <v>32.46</v>
      </c>
      <c r="F38" s="22"/>
      <c r="G38" s="41">
        <f t="shared" si="5"/>
        <v>0</v>
      </c>
    </row>
    <row r="39" spans="1:7" ht="13.5" customHeight="1">
      <c r="A39" s="20">
        <v>40</v>
      </c>
      <c r="B39" s="21" t="s">
        <v>101</v>
      </c>
      <c r="C39" s="21" t="s">
        <v>102</v>
      </c>
      <c r="D39" s="21" t="s">
        <v>23</v>
      </c>
      <c r="E39" s="22">
        <v>43.58</v>
      </c>
      <c r="F39" s="22"/>
      <c r="G39" s="41">
        <f t="shared" si="5"/>
        <v>0</v>
      </c>
    </row>
    <row r="40" spans="1:7" ht="13.5" customHeight="1">
      <c r="A40" s="20">
        <v>41</v>
      </c>
      <c r="B40" s="21" t="s">
        <v>101</v>
      </c>
      <c r="C40" s="21" t="s">
        <v>102</v>
      </c>
      <c r="D40" s="21" t="s">
        <v>23</v>
      </c>
      <c r="E40" s="22">
        <v>28.8</v>
      </c>
      <c r="F40" s="22"/>
      <c r="G40" s="41">
        <f t="shared" si="5"/>
        <v>0</v>
      </c>
    </row>
    <row r="41" spans="1:7" ht="13.5" customHeight="1">
      <c r="A41" s="20">
        <v>42</v>
      </c>
      <c r="B41" s="21" t="s">
        <v>101</v>
      </c>
      <c r="C41" s="21" t="s">
        <v>102</v>
      </c>
      <c r="D41" s="21" t="s">
        <v>23</v>
      </c>
      <c r="E41" s="22">
        <v>96.9</v>
      </c>
      <c r="F41" s="22"/>
      <c r="G41" s="41">
        <f t="shared" si="5"/>
        <v>0</v>
      </c>
    </row>
    <row r="42" spans="1:7" ht="24" customHeight="1">
      <c r="A42" s="20">
        <v>43</v>
      </c>
      <c r="B42" s="21" t="s">
        <v>103</v>
      </c>
      <c r="C42" s="21" t="s">
        <v>104</v>
      </c>
      <c r="D42" s="21" t="s">
        <v>23</v>
      </c>
      <c r="E42" s="22">
        <v>32.46</v>
      </c>
      <c r="F42" s="22"/>
      <c r="G42" s="41">
        <f t="shared" si="5"/>
        <v>0</v>
      </c>
    </row>
    <row r="43" spans="1:7" ht="24" customHeight="1">
      <c r="A43" s="20">
        <v>44</v>
      </c>
      <c r="B43" s="21" t="s">
        <v>103</v>
      </c>
      <c r="C43" s="21" t="s">
        <v>104</v>
      </c>
      <c r="D43" s="21" t="s">
        <v>23</v>
      </c>
      <c r="E43" s="22">
        <v>96.9</v>
      </c>
      <c r="F43" s="22"/>
      <c r="G43" s="41">
        <f t="shared" si="5"/>
        <v>0</v>
      </c>
    </row>
    <row r="44" spans="1:7" ht="24" customHeight="1">
      <c r="A44" s="20">
        <v>45</v>
      </c>
      <c r="B44" s="21" t="s">
        <v>105</v>
      </c>
      <c r="C44" s="21" t="s">
        <v>106</v>
      </c>
      <c r="D44" s="21" t="s">
        <v>23</v>
      </c>
      <c r="E44" s="22">
        <v>32.46</v>
      </c>
      <c r="F44" s="22"/>
      <c r="G44" s="41">
        <f t="shared" si="5"/>
        <v>0</v>
      </c>
    </row>
    <row r="45" spans="1:7" ht="24" customHeight="1">
      <c r="A45" s="20">
        <v>46</v>
      </c>
      <c r="B45" s="21" t="s">
        <v>105</v>
      </c>
      <c r="C45" s="21" t="s">
        <v>106</v>
      </c>
      <c r="D45" s="21" t="s">
        <v>23</v>
      </c>
      <c r="E45" s="22">
        <v>96.9</v>
      </c>
      <c r="F45" s="22"/>
      <c r="G45" s="41">
        <f t="shared" si="5"/>
        <v>0</v>
      </c>
    </row>
    <row r="46" spans="1:7" ht="24" customHeight="1">
      <c r="A46" s="20">
        <v>47</v>
      </c>
      <c r="B46" s="21" t="s">
        <v>107</v>
      </c>
      <c r="C46" s="21" t="s">
        <v>108</v>
      </c>
      <c r="D46" s="21" t="s">
        <v>23</v>
      </c>
      <c r="E46" s="22">
        <v>32.46</v>
      </c>
      <c r="F46" s="22"/>
      <c r="G46" s="41">
        <f t="shared" si="5"/>
        <v>0</v>
      </c>
    </row>
    <row r="47" spans="1:7" ht="24" customHeight="1">
      <c r="A47" s="20">
        <v>48</v>
      </c>
      <c r="B47" s="21" t="s">
        <v>107</v>
      </c>
      <c r="C47" s="21" t="s">
        <v>108</v>
      </c>
      <c r="D47" s="21" t="s">
        <v>23</v>
      </c>
      <c r="E47" s="22">
        <v>96.9</v>
      </c>
      <c r="F47" s="22"/>
      <c r="G47" s="41">
        <f t="shared" si="5"/>
        <v>0</v>
      </c>
    </row>
    <row r="48" spans="1:7" ht="24" customHeight="1">
      <c r="A48" s="20">
        <v>49</v>
      </c>
      <c r="B48" s="21" t="s">
        <v>109</v>
      </c>
      <c r="C48" s="21" t="s">
        <v>110</v>
      </c>
      <c r="D48" s="21" t="s">
        <v>23</v>
      </c>
      <c r="E48" s="22">
        <v>11.12</v>
      </c>
      <c r="F48" s="22"/>
      <c r="G48" s="41">
        <f t="shared" si="5"/>
        <v>0</v>
      </c>
    </row>
    <row r="49" spans="1:7" ht="24" customHeight="1">
      <c r="A49" s="20">
        <v>50</v>
      </c>
      <c r="B49" s="21" t="s">
        <v>109</v>
      </c>
      <c r="C49" s="21" t="s">
        <v>110</v>
      </c>
      <c r="D49" s="21" t="s">
        <v>23</v>
      </c>
      <c r="E49" s="22">
        <v>28.8</v>
      </c>
      <c r="F49" s="22"/>
      <c r="G49" s="41">
        <f t="shared" si="5"/>
        <v>0</v>
      </c>
    </row>
    <row r="50" spans="1:7" ht="24" customHeight="1">
      <c r="A50" s="20">
        <v>51</v>
      </c>
      <c r="B50" s="21" t="s">
        <v>109</v>
      </c>
      <c r="C50" s="21" t="s">
        <v>110</v>
      </c>
      <c r="D50" s="21" t="s">
        <v>23</v>
      </c>
      <c r="E50" s="22">
        <v>9.58</v>
      </c>
      <c r="F50" s="22"/>
      <c r="G50" s="41">
        <f t="shared" si="5"/>
        <v>0</v>
      </c>
    </row>
    <row r="51" spans="1:7" ht="13.5" customHeight="1">
      <c r="A51" s="20">
        <v>52</v>
      </c>
      <c r="B51" s="21" t="s">
        <v>111</v>
      </c>
      <c r="C51" s="21" t="s">
        <v>112</v>
      </c>
      <c r="D51" s="21" t="s">
        <v>23</v>
      </c>
      <c r="E51" s="22">
        <v>0</v>
      </c>
      <c r="F51" s="22"/>
      <c r="G51" s="41">
        <f t="shared" si="5"/>
        <v>0</v>
      </c>
    </row>
    <row r="52" spans="1:7" ht="24" customHeight="1">
      <c r="A52" s="20">
        <v>53</v>
      </c>
      <c r="B52" s="21" t="s">
        <v>51</v>
      </c>
      <c r="C52" s="21" t="s">
        <v>52</v>
      </c>
      <c r="D52" s="21" t="s">
        <v>23</v>
      </c>
      <c r="E52" s="22">
        <v>125.7</v>
      </c>
      <c r="F52" s="22"/>
      <c r="G52" s="41">
        <f t="shared" ref="G52:G53" si="6">ROUND(E52*F52,2)</f>
        <v>0</v>
      </c>
    </row>
    <row r="53" spans="1:7" ht="24" customHeight="1">
      <c r="A53" s="20">
        <v>54</v>
      </c>
      <c r="B53" s="21" t="s">
        <v>53</v>
      </c>
      <c r="C53" s="21" t="s">
        <v>54</v>
      </c>
      <c r="D53" s="21" t="s">
        <v>23</v>
      </c>
      <c r="E53" s="22">
        <v>32.46</v>
      </c>
      <c r="F53" s="22"/>
      <c r="G53" s="41">
        <f t="shared" si="6"/>
        <v>0</v>
      </c>
    </row>
    <row r="54" spans="1:7" ht="13.5" customHeight="1">
      <c r="A54" s="20">
        <v>55</v>
      </c>
      <c r="B54" s="21" t="s">
        <v>113</v>
      </c>
      <c r="C54" s="21" t="s">
        <v>114</v>
      </c>
      <c r="D54" s="21" t="s">
        <v>34</v>
      </c>
      <c r="E54" s="22">
        <v>0</v>
      </c>
      <c r="F54" s="22"/>
      <c r="G54" s="41">
        <f>ROUND(E54*F54,2)</f>
        <v>0</v>
      </c>
    </row>
    <row r="55" spans="1:7" ht="24" customHeight="1">
      <c r="A55" s="17"/>
      <c r="B55" s="18" t="s">
        <v>55</v>
      </c>
      <c r="C55" s="18" t="s">
        <v>56</v>
      </c>
      <c r="D55" s="18"/>
      <c r="E55" s="19"/>
      <c r="F55" s="19"/>
      <c r="G55" s="40">
        <f>SUM(G56:G71)</f>
        <v>0</v>
      </c>
    </row>
    <row r="56" spans="1:7" ht="24" customHeight="1">
      <c r="A56" s="20">
        <v>56</v>
      </c>
      <c r="B56" s="21" t="s">
        <v>57</v>
      </c>
      <c r="C56" s="21" t="s">
        <v>58</v>
      </c>
      <c r="D56" s="21" t="s">
        <v>48</v>
      </c>
      <c r="E56" s="22">
        <v>17.5</v>
      </c>
      <c r="F56" s="22"/>
      <c r="G56" s="41">
        <f>ROUND(E56*F56,2)</f>
        <v>0</v>
      </c>
    </row>
    <row r="57" spans="1:7" ht="24" customHeight="1">
      <c r="A57" s="20">
        <v>57</v>
      </c>
      <c r="B57" s="21" t="s">
        <v>59</v>
      </c>
      <c r="C57" s="21" t="s">
        <v>60</v>
      </c>
      <c r="D57" s="21" t="s">
        <v>23</v>
      </c>
      <c r="E57" s="22">
        <v>87.6</v>
      </c>
      <c r="F57" s="22"/>
      <c r="G57" s="41">
        <f>ROUND(E57*F57,2)</f>
        <v>0</v>
      </c>
    </row>
    <row r="58" spans="1:7" ht="34.5" customHeight="1">
      <c r="A58" s="20">
        <v>58</v>
      </c>
      <c r="B58" s="21" t="s">
        <v>61</v>
      </c>
      <c r="C58" s="21" t="s">
        <v>62</v>
      </c>
      <c r="D58" s="21" t="s">
        <v>23</v>
      </c>
      <c r="E58" s="22">
        <v>87.6</v>
      </c>
      <c r="F58" s="22"/>
      <c r="G58" s="41">
        <f t="shared" ref="G58:G59" si="7">ROUND(E58*F58,2)</f>
        <v>0</v>
      </c>
    </row>
    <row r="59" spans="1:7" ht="24" customHeight="1">
      <c r="A59" s="20">
        <v>59</v>
      </c>
      <c r="B59" s="21" t="s">
        <v>63</v>
      </c>
      <c r="C59" s="21" t="s">
        <v>64</v>
      </c>
      <c r="D59" s="21" t="s">
        <v>23</v>
      </c>
      <c r="E59" s="22">
        <v>87.6</v>
      </c>
      <c r="F59" s="22"/>
      <c r="G59" s="41">
        <f t="shared" si="7"/>
        <v>0</v>
      </c>
    </row>
    <row r="60" spans="1:7" ht="13.5" customHeight="1">
      <c r="A60" s="20">
        <v>61</v>
      </c>
      <c r="B60" s="21" t="s">
        <v>65</v>
      </c>
      <c r="C60" s="21" t="s">
        <v>66</v>
      </c>
      <c r="D60" s="21" t="s">
        <v>49</v>
      </c>
      <c r="E60" s="22">
        <v>1</v>
      </c>
      <c r="F60" s="22"/>
      <c r="G60" s="41">
        <f t="shared" ref="G60" si="8">ROUND(E60*F60,2)</f>
        <v>0</v>
      </c>
    </row>
    <row r="61" spans="1:7" ht="13.5" customHeight="1">
      <c r="A61" s="20">
        <v>62</v>
      </c>
      <c r="B61" s="21" t="s">
        <v>130</v>
      </c>
      <c r="C61" s="21" t="s">
        <v>129</v>
      </c>
      <c r="D61" s="21" t="s">
        <v>48</v>
      </c>
      <c r="E61" s="22">
        <v>3.4</v>
      </c>
      <c r="F61" s="22"/>
      <c r="G61" s="41">
        <f t="shared" ref="G61:G66" si="9">ROUND(E61*F61,2)</f>
        <v>0</v>
      </c>
    </row>
    <row r="62" spans="1:7" ht="24" customHeight="1">
      <c r="A62" s="20">
        <v>63</v>
      </c>
      <c r="B62" s="21" t="s">
        <v>67</v>
      </c>
      <c r="C62" s="21" t="s">
        <v>68</v>
      </c>
      <c r="D62" s="21" t="s">
        <v>34</v>
      </c>
      <c r="E62" s="22">
        <v>5.56</v>
      </c>
      <c r="F62" s="22"/>
      <c r="G62" s="41">
        <f t="shared" si="9"/>
        <v>0</v>
      </c>
    </row>
    <row r="63" spans="1:7" ht="24" customHeight="1">
      <c r="A63" s="20">
        <v>64</v>
      </c>
      <c r="B63" s="21" t="s">
        <v>69</v>
      </c>
      <c r="C63" s="21" t="s">
        <v>70</v>
      </c>
      <c r="D63" s="21" t="s">
        <v>23</v>
      </c>
      <c r="E63" s="22">
        <v>5.56</v>
      </c>
      <c r="F63" s="22"/>
      <c r="G63" s="41">
        <f t="shared" si="9"/>
        <v>0</v>
      </c>
    </row>
    <row r="64" spans="1:7" ht="24" customHeight="1">
      <c r="A64" s="20">
        <v>65</v>
      </c>
      <c r="B64" s="21" t="s">
        <v>71</v>
      </c>
      <c r="C64" s="21" t="s">
        <v>72</v>
      </c>
      <c r="D64" s="21" t="s">
        <v>23</v>
      </c>
      <c r="E64" s="22">
        <v>31.46</v>
      </c>
      <c r="F64" s="22"/>
      <c r="G64" s="41">
        <f t="shared" si="9"/>
        <v>0</v>
      </c>
    </row>
    <row r="65" spans="1:7" ht="24" customHeight="1">
      <c r="A65" s="20">
        <v>66</v>
      </c>
      <c r="B65" s="21" t="s">
        <v>73</v>
      </c>
      <c r="C65" s="21" t="s">
        <v>74</v>
      </c>
      <c r="D65" s="21" t="s">
        <v>23</v>
      </c>
      <c r="E65" s="22">
        <v>58.58</v>
      </c>
      <c r="F65" s="22"/>
      <c r="G65" s="41">
        <f t="shared" si="9"/>
        <v>0</v>
      </c>
    </row>
    <row r="66" spans="1:7" ht="24" customHeight="1">
      <c r="A66" s="20">
        <v>67</v>
      </c>
      <c r="B66" s="21" t="s">
        <v>75</v>
      </c>
      <c r="C66" s="21" t="s">
        <v>76</v>
      </c>
      <c r="D66" s="21" t="s">
        <v>23</v>
      </c>
      <c r="E66" s="22">
        <v>38.32</v>
      </c>
      <c r="F66" s="22"/>
      <c r="G66" s="41">
        <f t="shared" si="9"/>
        <v>0</v>
      </c>
    </row>
    <row r="67" spans="1:7" ht="13.5" customHeight="1">
      <c r="A67" s="20">
        <v>68</v>
      </c>
      <c r="B67" s="21" t="s">
        <v>77</v>
      </c>
      <c r="C67" s="21" t="s">
        <v>78</v>
      </c>
      <c r="D67" s="21" t="s">
        <v>45</v>
      </c>
      <c r="E67" s="22">
        <v>33.131999999999998</v>
      </c>
      <c r="F67" s="22"/>
      <c r="G67" s="41">
        <f t="shared" ref="G67:G68" si="10">ROUND(E67*F67,2)</f>
        <v>0</v>
      </c>
    </row>
    <row r="68" spans="1:7" ht="24" customHeight="1">
      <c r="A68" s="20">
        <v>69</v>
      </c>
      <c r="B68" s="21" t="s">
        <v>79</v>
      </c>
      <c r="C68" s="21" t="s">
        <v>80</v>
      </c>
      <c r="D68" s="21" t="s">
        <v>45</v>
      </c>
      <c r="E68" s="22">
        <v>132.52799999999999</v>
      </c>
      <c r="F68" s="22"/>
      <c r="G68" s="41">
        <f t="shared" si="10"/>
        <v>0</v>
      </c>
    </row>
    <row r="69" spans="1:7" ht="24" customHeight="1">
      <c r="A69" s="20">
        <v>70</v>
      </c>
      <c r="B69" s="21" t="s">
        <v>81</v>
      </c>
      <c r="C69" s="21" t="s">
        <v>82</v>
      </c>
      <c r="D69" s="21" t="s">
        <v>45</v>
      </c>
      <c r="E69" s="22">
        <v>33.131999999999998</v>
      </c>
      <c r="F69" s="22"/>
      <c r="G69" s="41">
        <f t="shared" ref="G69:G70" si="11">ROUND(E69*F69,2)</f>
        <v>0</v>
      </c>
    </row>
    <row r="70" spans="1:7" ht="24" customHeight="1">
      <c r="A70" s="20">
        <v>71</v>
      </c>
      <c r="B70" s="21" t="s">
        <v>83</v>
      </c>
      <c r="C70" s="21" t="s">
        <v>84</v>
      </c>
      <c r="D70" s="21" t="s">
        <v>45</v>
      </c>
      <c r="E70" s="22">
        <v>66.263999999999996</v>
      </c>
      <c r="F70" s="22"/>
      <c r="G70" s="41">
        <f t="shared" si="11"/>
        <v>0</v>
      </c>
    </row>
    <row r="71" spans="1:7" ht="13.5" customHeight="1">
      <c r="A71" s="20">
        <v>72</v>
      </c>
      <c r="B71" s="21" t="s">
        <v>85</v>
      </c>
      <c r="C71" s="21" t="s">
        <v>86</v>
      </c>
      <c r="D71" s="21" t="s">
        <v>45</v>
      </c>
      <c r="E71" s="22">
        <v>33.131999999999998</v>
      </c>
      <c r="F71" s="22"/>
      <c r="G71" s="41">
        <f>ROUND(E71*F71,2)</f>
        <v>0</v>
      </c>
    </row>
    <row r="72" spans="1:7" ht="24" customHeight="1">
      <c r="A72" s="17"/>
      <c r="B72" s="18" t="s">
        <v>115</v>
      </c>
      <c r="C72" s="18" t="s">
        <v>116</v>
      </c>
      <c r="D72" s="18"/>
      <c r="E72" s="19"/>
      <c r="F72" s="19"/>
      <c r="G72" s="40">
        <f>SUM(G73)</f>
        <v>0</v>
      </c>
    </row>
    <row r="73" spans="1:7" ht="24" customHeight="1">
      <c r="A73" s="20">
        <v>73</v>
      </c>
      <c r="B73" s="21" t="s">
        <v>117</v>
      </c>
      <c r="C73" s="21" t="s">
        <v>118</v>
      </c>
      <c r="D73" s="21" t="s">
        <v>45</v>
      </c>
      <c r="E73" s="22">
        <v>33.787999999999997</v>
      </c>
      <c r="F73" s="22"/>
      <c r="G73" s="41">
        <f>ROUND(E73*F73,2)</f>
        <v>0</v>
      </c>
    </row>
    <row r="74" spans="1:7" ht="25.5" customHeight="1">
      <c r="A74" s="14"/>
      <c r="B74" s="15" t="s">
        <v>87</v>
      </c>
      <c r="C74" s="15" t="s">
        <v>88</v>
      </c>
      <c r="D74" s="15"/>
      <c r="E74" s="16"/>
      <c r="F74" s="16"/>
      <c r="G74" s="42">
        <f>G75</f>
        <v>0</v>
      </c>
    </row>
    <row r="75" spans="1:7" ht="24" customHeight="1">
      <c r="A75" s="23"/>
      <c r="B75" s="24"/>
      <c r="C75" s="25" t="s">
        <v>89</v>
      </c>
      <c r="D75" s="19"/>
      <c r="E75" s="19"/>
      <c r="F75" s="19"/>
      <c r="G75" s="43">
        <f>SUM(G76)</f>
        <v>0</v>
      </c>
    </row>
    <row r="76" spans="1:7" ht="24" customHeight="1">
      <c r="A76" s="26">
        <v>76</v>
      </c>
      <c r="B76" s="27" t="s">
        <v>90</v>
      </c>
      <c r="C76" s="28" t="s">
        <v>91</v>
      </c>
      <c r="D76" s="29" t="s">
        <v>49</v>
      </c>
      <c r="E76" s="30">
        <v>1</v>
      </c>
      <c r="F76" s="30"/>
      <c r="G76" s="44">
        <f>ROUND(E76*F76,2)</f>
        <v>0</v>
      </c>
    </row>
    <row r="77" spans="1:7" ht="27" customHeight="1">
      <c r="A77" s="31"/>
      <c r="B77" s="32"/>
      <c r="C77" s="39" t="s">
        <v>95</v>
      </c>
      <c r="D77" s="32"/>
      <c r="E77" s="33"/>
      <c r="F77" s="33"/>
      <c r="G77" s="45">
        <f>G12+G74</f>
        <v>0</v>
      </c>
    </row>
    <row r="79" spans="1:7" ht="18">
      <c r="C79" s="82" t="s">
        <v>187</v>
      </c>
      <c r="G79" s="83">
        <f>G77*1.2</f>
        <v>0</v>
      </c>
    </row>
  </sheetData>
  <mergeCells count="2">
    <mergeCell ref="A1:G1"/>
    <mergeCell ref="F6:G6"/>
  </mergeCells>
  <pageMargins left="0.39370078740157483" right="0.39370078740157483" top="0.59055118110236227" bottom="0.59055118110236227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94703-5287-4776-9A6F-17AF13E4D036}">
  <sheetPr>
    <pageSetUpPr fitToPage="1"/>
  </sheetPr>
  <dimension ref="A1:G49"/>
  <sheetViews>
    <sheetView showGridLines="0" workbookViewId="0">
      <pane ySplit="11" topLeftCell="A12" activePane="bottomLeft" state="frozenSplit"/>
      <selection pane="bottomLeft" activeCell="B9" sqref="B9"/>
    </sheetView>
  </sheetViews>
  <sheetFormatPr defaultColWidth="10.42578125" defaultRowHeight="12" customHeight="1"/>
  <cols>
    <col min="1" max="1" width="7.140625" style="34" customWidth="1"/>
    <col min="2" max="2" width="16.28515625" style="35" customWidth="1"/>
    <col min="3" max="3" width="48.7109375" style="35" customWidth="1"/>
    <col min="4" max="4" width="5.140625" style="35" customWidth="1"/>
    <col min="5" max="5" width="15.28515625" style="7" customWidth="1"/>
    <col min="6" max="6" width="18.140625" style="7" customWidth="1"/>
    <col min="7" max="7" width="16.28515625" style="7" customWidth="1"/>
    <col min="8" max="256" width="10.42578125" style="1"/>
    <col min="257" max="257" width="7.140625" style="1" customWidth="1"/>
    <col min="258" max="258" width="16.28515625" style="1" customWidth="1"/>
    <col min="259" max="259" width="48.7109375" style="1" customWidth="1"/>
    <col min="260" max="260" width="5.140625" style="1" customWidth="1"/>
    <col min="261" max="261" width="15.28515625" style="1" customWidth="1"/>
    <col min="262" max="262" width="18.140625" style="1" customWidth="1"/>
    <col min="263" max="263" width="16.28515625" style="1" customWidth="1"/>
    <col min="264" max="512" width="10.42578125" style="1"/>
    <col min="513" max="513" width="7.140625" style="1" customWidth="1"/>
    <col min="514" max="514" width="16.28515625" style="1" customWidth="1"/>
    <col min="515" max="515" width="48.7109375" style="1" customWidth="1"/>
    <col min="516" max="516" width="5.140625" style="1" customWidth="1"/>
    <col min="517" max="517" width="15.28515625" style="1" customWidth="1"/>
    <col min="518" max="518" width="18.140625" style="1" customWidth="1"/>
    <col min="519" max="519" width="16.28515625" style="1" customWidth="1"/>
    <col min="520" max="768" width="10.42578125" style="1"/>
    <col min="769" max="769" width="7.140625" style="1" customWidth="1"/>
    <col min="770" max="770" width="16.28515625" style="1" customWidth="1"/>
    <col min="771" max="771" width="48.7109375" style="1" customWidth="1"/>
    <col min="772" max="772" width="5.140625" style="1" customWidth="1"/>
    <col min="773" max="773" width="15.28515625" style="1" customWidth="1"/>
    <col min="774" max="774" width="18.140625" style="1" customWidth="1"/>
    <col min="775" max="775" width="16.28515625" style="1" customWidth="1"/>
    <col min="776" max="1024" width="10.42578125" style="1"/>
    <col min="1025" max="1025" width="7.140625" style="1" customWidth="1"/>
    <col min="1026" max="1026" width="16.28515625" style="1" customWidth="1"/>
    <col min="1027" max="1027" width="48.7109375" style="1" customWidth="1"/>
    <col min="1028" max="1028" width="5.140625" style="1" customWidth="1"/>
    <col min="1029" max="1029" width="15.28515625" style="1" customWidth="1"/>
    <col min="1030" max="1030" width="18.140625" style="1" customWidth="1"/>
    <col min="1031" max="1031" width="16.28515625" style="1" customWidth="1"/>
    <col min="1032" max="1280" width="10.42578125" style="1"/>
    <col min="1281" max="1281" width="7.140625" style="1" customWidth="1"/>
    <col min="1282" max="1282" width="16.28515625" style="1" customWidth="1"/>
    <col min="1283" max="1283" width="48.7109375" style="1" customWidth="1"/>
    <col min="1284" max="1284" width="5.140625" style="1" customWidth="1"/>
    <col min="1285" max="1285" width="15.28515625" style="1" customWidth="1"/>
    <col min="1286" max="1286" width="18.140625" style="1" customWidth="1"/>
    <col min="1287" max="1287" width="16.28515625" style="1" customWidth="1"/>
    <col min="1288" max="1536" width="10.42578125" style="1"/>
    <col min="1537" max="1537" width="7.140625" style="1" customWidth="1"/>
    <col min="1538" max="1538" width="16.28515625" style="1" customWidth="1"/>
    <col min="1539" max="1539" width="48.7109375" style="1" customWidth="1"/>
    <col min="1540" max="1540" width="5.140625" style="1" customWidth="1"/>
    <col min="1541" max="1541" width="15.28515625" style="1" customWidth="1"/>
    <col min="1542" max="1542" width="18.140625" style="1" customWidth="1"/>
    <col min="1543" max="1543" width="16.28515625" style="1" customWidth="1"/>
    <col min="1544" max="1792" width="10.42578125" style="1"/>
    <col min="1793" max="1793" width="7.140625" style="1" customWidth="1"/>
    <col min="1794" max="1794" width="16.28515625" style="1" customWidth="1"/>
    <col min="1795" max="1795" width="48.7109375" style="1" customWidth="1"/>
    <col min="1796" max="1796" width="5.140625" style="1" customWidth="1"/>
    <col min="1797" max="1797" width="15.28515625" style="1" customWidth="1"/>
    <col min="1798" max="1798" width="18.140625" style="1" customWidth="1"/>
    <col min="1799" max="1799" width="16.28515625" style="1" customWidth="1"/>
    <col min="1800" max="2048" width="10.42578125" style="1"/>
    <col min="2049" max="2049" width="7.140625" style="1" customWidth="1"/>
    <col min="2050" max="2050" width="16.28515625" style="1" customWidth="1"/>
    <col min="2051" max="2051" width="48.7109375" style="1" customWidth="1"/>
    <col min="2052" max="2052" width="5.140625" style="1" customWidth="1"/>
    <col min="2053" max="2053" width="15.28515625" style="1" customWidth="1"/>
    <col min="2054" max="2054" width="18.140625" style="1" customWidth="1"/>
    <col min="2055" max="2055" width="16.28515625" style="1" customWidth="1"/>
    <col min="2056" max="2304" width="10.42578125" style="1"/>
    <col min="2305" max="2305" width="7.140625" style="1" customWidth="1"/>
    <col min="2306" max="2306" width="16.28515625" style="1" customWidth="1"/>
    <col min="2307" max="2307" width="48.7109375" style="1" customWidth="1"/>
    <col min="2308" max="2308" width="5.140625" style="1" customWidth="1"/>
    <col min="2309" max="2309" width="15.28515625" style="1" customWidth="1"/>
    <col min="2310" max="2310" width="18.140625" style="1" customWidth="1"/>
    <col min="2311" max="2311" width="16.28515625" style="1" customWidth="1"/>
    <col min="2312" max="2560" width="10.42578125" style="1"/>
    <col min="2561" max="2561" width="7.140625" style="1" customWidth="1"/>
    <col min="2562" max="2562" width="16.28515625" style="1" customWidth="1"/>
    <col min="2563" max="2563" width="48.7109375" style="1" customWidth="1"/>
    <col min="2564" max="2564" width="5.140625" style="1" customWidth="1"/>
    <col min="2565" max="2565" width="15.28515625" style="1" customWidth="1"/>
    <col min="2566" max="2566" width="18.140625" style="1" customWidth="1"/>
    <col min="2567" max="2567" width="16.28515625" style="1" customWidth="1"/>
    <col min="2568" max="2816" width="10.42578125" style="1"/>
    <col min="2817" max="2817" width="7.140625" style="1" customWidth="1"/>
    <col min="2818" max="2818" width="16.28515625" style="1" customWidth="1"/>
    <col min="2819" max="2819" width="48.7109375" style="1" customWidth="1"/>
    <col min="2820" max="2820" width="5.140625" style="1" customWidth="1"/>
    <col min="2821" max="2821" width="15.28515625" style="1" customWidth="1"/>
    <col min="2822" max="2822" width="18.140625" style="1" customWidth="1"/>
    <col min="2823" max="2823" width="16.28515625" style="1" customWidth="1"/>
    <col min="2824" max="3072" width="10.42578125" style="1"/>
    <col min="3073" max="3073" width="7.140625" style="1" customWidth="1"/>
    <col min="3074" max="3074" width="16.28515625" style="1" customWidth="1"/>
    <col min="3075" max="3075" width="48.7109375" style="1" customWidth="1"/>
    <col min="3076" max="3076" width="5.140625" style="1" customWidth="1"/>
    <col min="3077" max="3077" width="15.28515625" style="1" customWidth="1"/>
    <col min="3078" max="3078" width="18.140625" style="1" customWidth="1"/>
    <col min="3079" max="3079" width="16.28515625" style="1" customWidth="1"/>
    <col min="3080" max="3328" width="10.42578125" style="1"/>
    <col min="3329" max="3329" width="7.140625" style="1" customWidth="1"/>
    <col min="3330" max="3330" width="16.28515625" style="1" customWidth="1"/>
    <col min="3331" max="3331" width="48.7109375" style="1" customWidth="1"/>
    <col min="3332" max="3332" width="5.140625" style="1" customWidth="1"/>
    <col min="3333" max="3333" width="15.28515625" style="1" customWidth="1"/>
    <col min="3334" max="3334" width="18.140625" style="1" customWidth="1"/>
    <col min="3335" max="3335" width="16.28515625" style="1" customWidth="1"/>
    <col min="3336" max="3584" width="10.42578125" style="1"/>
    <col min="3585" max="3585" width="7.140625" style="1" customWidth="1"/>
    <col min="3586" max="3586" width="16.28515625" style="1" customWidth="1"/>
    <col min="3587" max="3587" width="48.7109375" style="1" customWidth="1"/>
    <col min="3588" max="3588" width="5.140625" style="1" customWidth="1"/>
    <col min="3589" max="3589" width="15.28515625" style="1" customWidth="1"/>
    <col min="3590" max="3590" width="18.140625" style="1" customWidth="1"/>
    <col min="3591" max="3591" width="16.28515625" style="1" customWidth="1"/>
    <col min="3592" max="3840" width="10.42578125" style="1"/>
    <col min="3841" max="3841" width="7.140625" style="1" customWidth="1"/>
    <col min="3842" max="3842" width="16.28515625" style="1" customWidth="1"/>
    <col min="3843" max="3843" width="48.7109375" style="1" customWidth="1"/>
    <col min="3844" max="3844" width="5.140625" style="1" customWidth="1"/>
    <col min="3845" max="3845" width="15.28515625" style="1" customWidth="1"/>
    <col min="3846" max="3846" width="18.140625" style="1" customWidth="1"/>
    <col min="3847" max="3847" width="16.28515625" style="1" customWidth="1"/>
    <col min="3848" max="4096" width="10.42578125" style="1"/>
    <col min="4097" max="4097" width="7.140625" style="1" customWidth="1"/>
    <col min="4098" max="4098" width="16.28515625" style="1" customWidth="1"/>
    <col min="4099" max="4099" width="48.7109375" style="1" customWidth="1"/>
    <col min="4100" max="4100" width="5.140625" style="1" customWidth="1"/>
    <col min="4101" max="4101" width="15.28515625" style="1" customWidth="1"/>
    <col min="4102" max="4102" width="18.140625" style="1" customWidth="1"/>
    <col min="4103" max="4103" width="16.28515625" style="1" customWidth="1"/>
    <col min="4104" max="4352" width="10.42578125" style="1"/>
    <col min="4353" max="4353" width="7.140625" style="1" customWidth="1"/>
    <col min="4354" max="4354" width="16.28515625" style="1" customWidth="1"/>
    <col min="4355" max="4355" width="48.7109375" style="1" customWidth="1"/>
    <col min="4356" max="4356" width="5.140625" style="1" customWidth="1"/>
    <col min="4357" max="4357" width="15.28515625" style="1" customWidth="1"/>
    <col min="4358" max="4358" width="18.140625" style="1" customWidth="1"/>
    <col min="4359" max="4359" width="16.28515625" style="1" customWidth="1"/>
    <col min="4360" max="4608" width="10.42578125" style="1"/>
    <col min="4609" max="4609" width="7.140625" style="1" customWidth="1"/>
    <col min="4610" max="4610" width="16.28515625" style="1" customWidth="1"/>
    <col min="4611" max="4611" width="48.7109375" style="1" customWidth="1"/>
    <col min="4612" max="4612" width="5.140625" style="1" customWidth="1"/>
    <col min="4613" max="4613" width="15.28515625" style="1" customWidth="1"/>
    <col min="4614" max="4614" width="18.140625" style="1" customWidth="1"/>
    <col min="4615" max="4615" width="16.28515625" style="1" customWidth="1"/>
    <col min="4616" max="4864" width="10.42578125" style="1"/>
    <col min="4865" max="4865" width="7.140625" style="1" customWidth="1"/>
    <col min="4866" max="4866" width="16.28515625" style="1" customWidth="1"/>
    <col min="4867" max="4867" width="48.7109375" style="1" customWidth="1"/>
    <col min="4868" max="4868" width="5.140625" style="1" customWidth="1"/>
    <col min="4869" max="4869" width="15.28515625" style="1" customWidth="1"/>
    <col min="4870" max="4870" width="18.140625" style="1" customWidth="1"/>
    <col min="4871" max="4871" width="16.28515625" style="1" customWidth="1"/>
    <col min="4872" max="5120" width="10.42578125" style="1"/>
    <col min="5121" max="5121" width="7.140625" style="1" customWidth="1"/>
    <col min="5122" max="5122" width="16.28515625" style="1" customWidth="1"/>
    <col min="5123" max="5123" width="48.7109375" style="1" customWidth="1"/>
    <col min="5124" max="5124" width="5.140625" style="1" customWidth="1"/>
    <col min="5125" max="5125" width="15.28515625" style="1" customWidth="1"/>
    <col min="5126" max="5126" width="18.140625" style="1" customWidth="1"/>
    <col min="5127" max="5127" width="16.28515625" style="1" customWidth="1"/>
    <col min="5128" max="5376" width="10.42578125" style="1"/>
    <col min="5377" max="5377" width="7.140625" style="1" customWidth="1"/>
    <col min="5378" max="5378" width="16.28515625" style="1" customWidth="1"/>
    <col min="5379" max="5379" width="48.7109375" style="1" customWidth="1"/>
    <col min="5380" max="5380" width="5.140625" style="1" customWidth="1"/>
    <col min="5381" max="5381" width="15.28515625" style="1" customWidth="1"/>
    <col min="5382" max="5382" width="18.140625" style="1" customWidth="1"/>
    <col min="5383" max="5383" width="16.28515625" style="1" customWidth="1"/>
    <col min="5384" max="5632" width="10.42578125" style="1"/>
    <col min="5633" max="5633" width="7.140625" style="1" customWidth="1"/>
    <col min="5634" max="5634" width="16.28515625" style="1" customWidth="1"/>
    <col min="5635" max="5635" width="48.7109375" style="1" customWidth="1"/>
    <col min="5636" max="5636" width="5.140625" style="1" customWidth="1"/>
    <col min="5637" max="5637" width="15.28515625" style="1" customWidth="1"/>
    <col min="5638" max="5638" width="18.140625" style="1" customWidth="1"/>
    <col min="5639" max="5639" width="16.28515625" style="1" customWidth="1"/>
    <col min="5640" max="5888" width="10.42578125" style="1"/>
    <col min="5889" max="5889" width="7.140625" style="1" customWidth="1"/>
    <col min="5890" max="5890" width="16.28515625" style="1" customWidth="1"/>
    <col min="5891" max="5891" width="48.7109375" style="1" customWidth="1"/>
    <col min="5892" max="5892" width="5.140625" style="1" customWidth="1"/>
    <col min="5893" max="5893" width="15.28515625" style="1" customWidth="1"/>
    <col min="5894" max="5894" width="18.140625" style="1" customWidth="1"/>
    <col min="5895" max="5895" width="16.28515625" style="1" customWidth="1"/>
    <col min="5896" max="6144" width="10.42578125" style="1"/>
    <col min="6145" max="6145" width="7.140625" style="1" customWidth="1"/>
    <col min="6146" max="6146" width="16.28515625" style="1" customWidth="1"/>
    <col min="6147" max="6147" width="48.7109375" style="1" customWidth="1"/>
    <col min="6148" max="6148" width="5.140625" style="1" customWidth="1"/>
    <col min="6149" max="6149" width="15.28515625" style="1" customWidth="1"/>
    <col min="6150" max="6150" width="18.140625" style="1" customWidth="1"/>
    <col min="6151" max="6151" width="16.28515625" style="1" customWidth="1"/>
    <col min="6152" max="6400" width="10.42578125" style="1"/>
    <col min="6401" max="6401" width="7.140625" style="1" customWidth="1"/>
    <col min="6402" max="6402" width="16.28515625" style="1" customWidth="1"/>
    <col min="6403" max="6403" width="48.7109375" style="1" customWidth="1"/>
    <col min="6404" max="6404" width="5.140625" style="1" customWidth="1"/>
    <col min="6405" max="6405" width="15.28515625" style="1" customWidth="1"/>
    <col min="6406" max="6406" width="18.140625" style="1" customWidth="1"/>
    <col min="6407" max="6407" width="16.28515625" style="1" customWidth="1"/>
    <col min="6408" max="6656" width="10.42578125" style="1"/>
    <col min="6657" max="6657" width="7.140625" style="1" customWidth="1"/>
    <col min="6658" max="6658" width="16.28515625" style="1" customWidth="1"/>
    <col min="6659" max="6659" width="48.7109375" style="1" customWidth="1"/>
    <col min="6660" max="6660" width="5.140625" style="1" customWidth="1"/>
    <col min="6661" max="6661" width="15.28515625" style="1" customWidth="1"/>
    <col min="6662" max="6662" width="18.140625" style="1" customWidth="1"/>
    <col min="6663" max="6663" width="16.28515625" style="1" customWidth="1"/>
    <col min="6664" max="6912" width="10.42578125" style="1"/>
    <col min="6913" max="6913" width="7.140625" style="1" customWidth="1"/>
    <col min="6914" max="6914" width="16.28515625" style="1" customWidth="1"/>
    <col min="6915" max="6915" width="48.7109375" style="1" customWidth="1"/>
    <col min="6916" max="6916" width="5.140625" style="1" customWidth="1"/>
    <col min="6917" max="6917" width="15.28515625" style="1" customWidth="1"/>
    <col min="6918" max="6918" width="18.140625" style="1" customWidth="1"/>
    <col min="6919" max="6919" width="16.28515625" style="1" customWidth="1"/>
    <col min="6920" max="7168" width="10.42578125" style="1"/>
    <col min="7169" max="7169" width="7.140625" style="1" customWidth="1"/>
    <col min="7170" max="7170" width="16.28515625" style="1" customWidth="1"/>
    <col min="7171" max="7171" width="48.7109375" style="1" customWidth="1"/>
    <col min="7172" max="7172" width="5.140625" style="1" customWidth="1"/>
    <col min="7173" max="7173" width="15.28515625" style="1" customWidth="1"/>
    <col min="7174" max="7174" width="18.140625" style="1" customWidth="1"/>
    <col min="7175" max="7175" width="16.28515625" style="1" customWidth="1"/>
    <col min="7176" max="7424" width="10.42578125" style="1"/>
    <col min="7425" max="7425" width="7.140625" style="1" customWidth="1"/>
    <col min="7426" max="7426" width="16.28515625" style="1" customWidth="1"/>
    <col min="7427" max="7427" width="48.7109375" style="1" customWidth="1"/>
    <col min="7428" max="7428" width="5.140625" style="1" customWidth="1"/>
    <col min="7429" max="7429" width="15.28515625" style="1" customWidth="1"/>
    <col min="7430" max="7430" width="18.140625" style="1" customWidth="1"/>
    <col min="7431" max="7431" width="16.28515625" style="1" customWidth="1"/>
    <col min="7432" max="7680" width="10.42578125" style="1"/>
    <col min="7681" max="7681" width="7.140625" style="1" customWidth="1"/>
    <col min="7682" max="7682" width="16.28515625" style="1" customWidth="1"/>
    <col min="7683" max="7683" width="48.7109375" style="1" customWidth="1"/>
    <col min="7684" max="7684" width="5.140625" style="1" customWidth="1"/>
    <col min="7685" max="7685" width="15.28515625" style="1" customWidth="1"/>
    <col min="7686" max="7686" width="18.140625" style="1" customWidth="1"/>
    <col min="7687" max="7687" width="16.28515625" style="1" customWidth="1"/>
    <col min="7688" max="7936" width="10.42578125" style="1"/>
    <col min="7937" max="7937" width="7.140625" style="1" customWidth="1"/>
    <col min="7938" max="7938" width="16.28515625" style="1" customWidth="1"/>
    <col min="7939" max="7939" width="48.7109375" style="1" customWidth="1"/>
    <col min="7940" max="7940" width="5.140625" style="1" customWidth="1"/>
    <col min="7941" max="7941" width="15.28515625" style="1" customWidth="1"/>
    <col min="7942" max="7942" width="18.140625" style="1" customWidth="1"/>
    <col min="7943" max="7943" width="16.28515625" style="1" customWidth="1"/>
    <col min="7944" max="8192" width="10.42578125" style="1"/>
    <col min="8193" max="8193" width="7.140625" style="1" customWidth="1"/>
    <col min="8194" max="8194" width="16.28515625" style="1" customWidth="1"/>
    <col min="8195" max="8195" width="48.7109375" style="1" customWidth="1"/>
    <col min="8196" max="8196" width="5.140625" style="1" customWidth="1"/>
    <col min="8197" max="8197" width="15.28515625" style="1" customWidth="1"/>
    <col min="8198" max="8198" width="18.140625" style="1" customWidth="1"/>
    <col min="8199" max="8199" width="16.28515625" style="1" customWidth="1"/>
    <col min="8200" max="8448" width="10.42578125" style="1"/>
    <col min="8449" max="8449" width="7.140625" style="1" customWidth="1"/>
    <col min="8450" max="8450" width="16.28515625" style="1" customWidth="1"/>
    <col min="8451" max="8451" width="48.7109375" style="1" customWidth="1"/>
    <col min="8452" max="8452" width="5.140625" style="1" customWidth="1"/>
    <col min="8453" max="8453" width="15.28515625" style="1" customWidth="1"/>
    <col min="8454" max="8454" width="18.140625" style="1" customWidth="1"/>
    <col min="8455" max="8455" width="16.28515625" style="1" customWidth="1"/>
    <col min="8456" max="8704" width="10.42578125" style="1"/>
    <col min="8705" max="8705" width="7.140625" style="1" customWidth="1"/>
    <col min="8706" max="8706" width="16.28515625" style="1" customWidth="1"/>
    <col min="8707" max="8707" width="48.7109375" style="1" customWidth="1"/>
    <col min="8708" max="8708" width="5.140625" style="1" customWidth="1"/>
    <col min="8709" max="8709" width="15.28515625" style="1" customWidth="1"/>
    <col min="8710" max="8710" width="18.140625" style="1" customWidth="1"/>
    <col min="8711" max="8711" width="16.28515625" style="1" customWidth="1"/>
    <col min="8712" max="8960" width="10.42578125" style="1"/>
    <col min="8961" max="8961" width="7.140625" style="1" customWidth="1"/>
    <col min="8962" max="8962" width="16.28515625" style="1" customWidth="1"/>
    <col min="8963" max="8963" width="48.7109375" style="1" customWidth="1"/>
    <col min="8964" max="8964" width="5.140625" style="1" customWidth="1"/>
    <col min="8965" max="8965" width="15.28515625" style="1" customWidth="1"/>
    <col min="8966" max="8966" width="18.140625" style="1" customWidth="1"/>
    <col min="8967" max="8967" width="16.28515625" style="1" customWidth="1"/>
    <col min="8968" max="9216" width="10.42578125" style="1"/>
    <col min="9217" max="9217" width="7.140625" style="1" customWidth="1"/>
    <col min="9218" max="9218" width="16.28515625" style="1" customWidth="1"/>
    <col min="9219" max="9219" width="48.7109375" style="1" customWidth="1"/>
    <col min="9220" max="9220" width="5.140625" style="1" customWidth="1"/>
    <col min="9221" max="9221" width="15.28515625" style="1" customWidth="1"/>
    <col min="9222" max="9222" width="18.140625" style="1" customWidth="1"/>
    <col min="9223" max="9223" width="16.28515625" style="1" customWidth="1"/>
    <col min="9224" max="9472" width="10.42578125" style="1"/>
    <col min="9473" max="9473" width="7.140625" style="1" customWidth="1"/>
    <col min="9474" max="9474" width="16.28515625" style="1" customWidth="1"/>
    <col min="9475" max="9475" width="48.7109375" style="1" customWidth="1"/>
    <col min="9476" max="9476" width="5.140625" style="1" customWidth="1"/>
    <col min="9477" max="9477" width="15.28515625" style="1" customWidth="1"/>
    <col min="9478" max="9478" width="18.140625" style="1" customWidth="1"/>
    <col min="9479" max="9479" width="16.28515625" style="1" customWidth="1"/>
    <col min="9480" max="9728" width="10.42578125" style="1"/>
    <col min="9729" max="9729" width="7.140625" style="1" customWidth="1"/>
    <col min="9730" max="9730" width="16.28515625" style="1" customWidth="1"/>
    <col min="9731" max="9731" width="48.7109375" style="1" customWidth="1"/>
    <col min="9732" max="9732" width="5.140625" style="1" customWidth="1"/>
    <col min="9733" max="9733" width="15.28515625" style="1" customWidth="1"/>
    <col min="9734" max="9734" width="18.140625" style="1" customWidth="1"/>
    <col min="9735" max="9735" width="16.28515625" style="1" customWidth="1"/>
    <col min="9736" max="9984" width="10.42578125" style="1"/>
    <col min="9985" max="9985" width="7.140625" style="1" customWidth="1"/>
    <col min="9986" max="9986" width="16.28515625" style="1" customWidth="1"/>
    <col min="9987" max="9987" width="48.7109375" style="1" customWidth="1"/>
    <col min="9988" max="9988" width="5.140625" style="1" customWidth="1"/>
    <col min="9989" max="9989" width="15.28515625" style="1" customWidth="1"/>
    <col min="9990" max="9990" width="18.140625" style="1" customWidth="1"/>
    <col min="9991" max="9991" width="16.28515625" style="1" customWidth="1"/>
    <col min="9992" max="10240" width="10.42578125" style="1"/>
    <col min="10241" max="10241" width="7.140625" style="1" customWidth="1"/>
    <col min="10242" max="10242" width="16.28515625" style="1" customWidth="1"/>
    <col min="10243" max="10243" width="48.7109375" style="1" customWidth="1"/>
    <col min="10244" max="10244" width="5.140625" style="1" customWidth="1"/>
    <col min="10245" max="10245" width="15.28515625" style="1" customWidth="1"/>
    <col min="10246" max="10246" width="18.140625" style="1" customWidth="1"/>
    <col min="10247" max="10247" width="16.28515625" style="1" customWidth="1"/>
    <col min="10248" max="10496" width="10.42578125" style="1"/>
    <col min="10497" max="10497" width="7.140625" style="1" customWidth="1"/>
    <col min="10498" max="10498" width="16.28515625" style="1" customWidth="1"/>
    <col min="10499" max="10499" width="48.7109375" style="1" customWidth="1"/>
    <col min="10500" max="10500" width="5.140625" style="1" customWidth="1"/>
    <col min="10501" max="10501" width="15.28515625" style="1" customWidth="1"/>
    <col min="10502" max="10502" width="18.140625" style="1" customWidth="1"/>
    <col min="10503" max="10503" width="16.28515625" style="1" customWidth="1"/>
    <col min="10504" max="10752" width="10.42578125" style="1"/>
    <col min="10753" max="10753" width="7.140625" style="1" customWidth="1"/>
    <col min="10754" max="10754" width="16.28515625" style="1" customWidth="1"/>
    <col min="10755" max="10755" width="48.7109375" style="1" customWidth="1"/>
    <col min="10756" max="10756" width="5.140625" style="1" customWidth="1"/>
    <col min="10757" max="10757" width="15.28515625" style="1" customWidth="1"/>
    <col min="10758" max="10758" width="18.140625" style="1" customWidth="1"/>
    <col min="10759" max="10759" width="16.28515625" style="1" customWidth="1"/>
    <col min="10760" max="11008" width="10.42578125" style="1"/>
    <col min="11009" max="11009" width="7.140625" style="1" customWidth="1"/>
    <col min="11010" max="11010" width="16.28515625" style="1" customWidth="1"/>
    <col min="11011" max="11011" width="48.7109375" style="1" customWidth="1"/>
    <col min="11012" max="11012" width="5.140625" style="1" customWidth="1"/>
    <col min="11013" max="11013" width="15.28515625" style="1" customWidth="1"/>
    <col min="11014" max="11014" width="18.140625" style="1" customWidth="1"/>
    <col min="11015" max="11015" width="16.28515625" style="1" customWidth="1"/>
    <col min="11016" max="11264" width="10.42578125" style="1"/>
    <col min="11265" max="11265" width="7.140625" style="1" customWidth="1"/>
    <col min="11266" max="11266" width="16.28515625" style="1" customWidth="1"/>
    <col min="11267" max="11267" width="48.7109375" style="1" customWidth="1"/>
    <col min="11268" max="11268" width="5.140625" style="1" customWidth="1"/>
    <col min="11269" max="11269" width="15.28515625" style="1" customWidth="1"/>
    <col min="11270" max="11270" width="18.140625" style="1" customWidth="1"/>
    <col min="11271" max="11271" width="16.28515625" style="1" customWidth="1"/>
    <col min="11272" max="11520" width="10.42578125" style="1"/>
    <col min="11521" max="11521" width="7.140625" style="1" customWidth="1"/>
    <col min="11522" max="11522" width="16.28515625" style="1" customWidth="1"/>
    <col min="11523" max="11523" width="48.7109375" style="1" customWidth="1"/>
    <col min="11524" max="11524" width="5.140625" style="1" customWidth="1"/>
    <col min="11525" max="11525" width="15.28515625" style="1" customWidth="1"/>
    <col min="11526" max="11526" width="18.140625" style="1" customWidth="1"/>
    <col min="11527" max="11527" width="16.28515625" style="1" customWidth="1"/>
    <col min="11528" max="11776" width="10.42578125" style="1"/>
    <col min="11777" max="11777" width="7.140625" style="1" customWidth="1"/>
    <col min="11778" max="11778" width="16.28515625" style="1" customWidth="1"/>
    <col min="11779" max="11779" width="48.7109375" style="1" customWidth="1"/>
    <col min="11780" max="11780" width="5.140625" style="1" customWidth="1"/>
    <col min="11781" max="11781" width="15.28515625" style="1" customWidth="1"/>
    <col min="11782" max="11782" width="18.140625" style="1" customWidth="1"/>
    <col min="11783" max="11783" width="16.28515625" style="1" customWidth="1"/>
    <col min="11784" max="12032" width="10.42578125" style="1"/>
    <col min="12033" max="12033" width="7.140625" style="1" customWidth="1"/>
    <col min="12034" max="12034" width="16.28515625" style="1" customWidth="1"/>
    <col min="12035" max="12035" width="48.7109375" style="1" customWidth="1"/>
    <col min="12036" max="12036" width="5.140625" style="1" customWidth="1"/>
    <col min="12037" max="12037" width="15.28515625" style="1" customWidth="1"/>
    <col min="12038" max="12038" width="18.140625" style="1" customWidth="1"/>
    <col min="12039" max="12039" width="16.28515625" style="1" customWidth="1"/>
    <col min="12040" max="12288" width="10.42578125" style="1"/>
    <col min="12289" max="12289" width="7.140625" style="1" customWidth="1"/>
    <col min="12290" max="12290" width="16.28515625" style="1" customWidth="1"/>
    <col min="12291" max="12291" width="48.7109375" style="1" customWidth="1"/>
    <col min="12292" max="12292" width="5.140625" style="1" customWidth="1"/>
    <col min="12293" max="12293" width="15.28515625" style="1" customWidth="1"/>
    <col min="12294" max="12294" width="18.140625" style="1" customWidth="1"/>
    <col min="12295" max="12295" width="16.28515625" style="1" customWidth="1"/>
    <col min="12296" max="12544" width="10.42578125" style="1"/>
    <col min="12545" max="12545" width="7.140625" style="1" customWidth="1"/>
    <col min="12546" max="12546" width="16.28515625" style="1" customWidth="1"/>
    <col min="12547" max="12547" width="48.7109375" style="1" customWidth="1"/>
    <col min="12548" max="12548" width="5.140625" style="1" customWidth="1"/>
    <col min="12549" max="12549" width="15.28515625" style="1" customWidth="1"/>
    <col min="12550" max="12550" width="18.140625" style="1" customWidth="1"/>
    <col min="12551" max="12551" width="16.28515625" style="1" customWidth="1"/>
    <col min="12552" max="12800" width="10.42578125" style="1"/>
    <col min="12801" max="12801" width="7.140625" style="1" customWidth="1"/>
    <col min="12802" max="12802" width="16.28515625" style="1" customWidth="1"/>
    <col min="12803" max="12803" width="48.7109375" style="1" customWidth="1"/>
    <col min="12804" max="12804" width="5.140625" style="1" customWidth="1"/>
    <col min="12805" max="12805" width="15.28515625" style="1" customWidth="1"/>
    <col min="12806" max="12806" width="18.140625" style="1" customWidth="1"/>
    <col min="12807" max="12807" width="16.28515625" style="1" customWidth="1"/>
    <col min="12808" max="13056" width="10.42578125" style="1"/>
    <col min="13057" max="13057" width="7.140625" style="1" customWidth="1"/>
    <col min="13058" max="13058" width="16.28515625" style="1" customWidth="1"/>
    <col min="13059" max="13059" width="48.7109375" style="1" customWidth="1"/>
    <col min="13060" max="13060" width="5.140625" style="1" customWidth="1"/>
    <col min="13061" max="13061" width="15.28515625" style="1" customWidth="1"/>
    <col min="13062" max="13062" width="18.140625" style="1" customWidth="1"/>
    <col min="13063" max="13063" width="16.28515625" style="1" customWidth="1"/>
    <col min="13064" max="13312" width="10.42578125" style="1"/>
    <col min="13313" max="13313" width="7.140625" style="1" customWidth="1"/>
    <col min="13314" max="13314" width="16.28515625" style="1" customWidth="1"/>
    <col min="13315" max="13315" width="48.7109375" style="1" customWidth="1"/>
    <col min="13316" max="13316" width="5.140625" style="1" customWidth="1"/>
    <col min="13317" max="13317" width="15.28515625" style="1" customWidth="1"/>
    <col min="13318" max="13318" width="18.140625" style="1" customWidth="1"/>
    <col min="13319" max="13319" width="16.28515625" style="1" customWidth="1"/>
    <col min="13320" max="13568" width="10.42578125" style="1"/>
    <col min="13569" max="13569" width="7.140625" style="1" customWidth="1"/>
    <col min="13570" max="13570" width="16.28515625" style="1" customWidth="1"/>
    <col min="13571" max="13571" width="48.7109375" style="1" customWidth="1"/>
    <col min="13572" max="13572" width="5.140625" style="1" customWidth="1"/>
    <col min="13573" max="13573" width="15.28515625" style="1" customWidth="1"/>
    <col min="13574" max="13574" width="18.140625" style="1" customWidth="1"/>
    <col min="13575" max="13575" width="16.28515625" style="1" customWidth="1"/>
    <col min="13576" max="13824" width="10.42578125" style="1"/>
    <col min="13825" max="13825" width="7.140625" style="1" customWidth="1"/>
    <col min="13826" max="13826" width="16.28515625" style="1" customWidth="1"/>
    <col min="13827" max="13827" width="48.7109375" style="1" customWidth="1"/>
    <col min="13828" max="13828" width="5.140625" style="1" customWidth="1"/>
    <col min="13829" max="13829" width="15.28515625" style="1" customWidth="1"/>
    <col min="13830" max="13830" width="18.140625" style="1" customWidth="1"/>
    <col min="13831" max="13831" width="16.28515625" style="1" customWidth="1"/>
    <col min="13832" max="14080" width="10.42578125" style="1"/>
    <col min="14081" max="14081" width="7.140625" style="1" customWidth="1"/>
    <col min="14082" max="14082" width="16.28515625" style="1" customWidth="1"/>
    <col min="14083" max="14083" width="48.7109375" style="1" customWidth="1"/>
    <col min="14084" max="14084" width="5.140625" style="1" customWidth="1"/>
    <col min="14085" max="14085" width="15.28515625" style="1" customWidth="1"/>
    <col min="14086" max="14086" width="18.140625" style="1" customWidth="1"/>
    <col min="14087" max="14087" width="16.28515625" style="1" customWidth="1"/>
    <col min="14088" max="14336" width="10.42578125" style="1"/>
    <col min="14337" max="14337" width="7.140625" style="1" customWidth="1"/>
    <col min="14338" max="14338" width="16.28515625" style="1" customWidth="1"/>
    <col min="14339" max="14339" width="48.7109375" style="1" customWidth="1"/>
    <col min="14340" max="14340" width="5.140625" style="1" customWidth="1"/>
    <col min="14341" max="14341" width="15.28515625" style="1" customWidth="1"/>
    <col min="14342" max="14342" width="18.140625" style="1" customWidth="1"/>
    <col min="14343" max="14343" width="16.28515625" style="1" customWidth="1"/>
    <col min="14344" max="14592" width="10.42578125" style="1"/>
    <col min="14593" max="14593" width="7.140625" style="1" customWidth="1"/>
    <col min="14594" max="14594" width="16.28515625" style="1" customWidth="1"/>
    <col min="14595" max="14595" width="48.7109375" style="1" customWidth="1"/>
    <col min="14596" max="14596" width="5.140625" style="1" customWidth="1"/>
    <col min="14597" max="14597" width="15.28515625" style="1" customWidth="1"/>
    <col min="14598" max="14598" width="18.140625" style="1" customWidth="1"/>
    <col min="14599" max="14599" width="16.28515625" style="1" customWidth="1"/>
    <col min="14600" max="14848" width="10.42578125" style="1"/>
    <col min="14849" max="14849" width="7.140625" style="1" customWidth="1"/>
    <col min="14850" max="14850" width="16.28515625" style="1" customWidth="1"/>
    <col min="14851" max="14851" width="48.7109375" style="1" customWidth="1"/>
    <col min="14852" max="14852" width="5.140625" style="1" customWidth="1"/>
    <col min="14853" max="14853" width="15.28515625" style="1" customWidth="1"/>
    <col min="14854" max="14854" width="18.140625" style="1" customWidth="1"/>
    <col min="14855" max="14855" width="16.28515625" style="1" customWidth="1"/>
    <col min="14856" max="15104" width="10.42578125" style="1"/>
    <col min="15105" max="15105" width="7.140625" style="1" customWidth="1"/>
    <col min="15106" max="15106" width="16.28515625" style="1" customWidth="1"/>
    <col min="15107" max="15107" width="48.7109375" style="1" customWidth="1"/>
    <col min="15108" max="15108" width="5.140625" style="1" customWidth="1"/>
    <col min="15109" max="15109" width="15.28515625" style="1" customWidth="1"/>
    <col min="15110" max="15110" width="18.140625" style="1" customWidth="1"/>
    <col min="15111" max="15111" width="16.28515625" style="1" customWidth="1"/>
    <col min="15112" max="15360" width="10.42578125" style="1"/>
    <col min="15361" max="15361" width="7.140625" style="1" customWidth="1"/>
    <col min="15362" max="15362" width="16.28515625" style="1" customWidth="1"/>
    <col min="15363" max="15363" width="48.7109375" style="1" customWidth="1"/>
    <col min="15364" max="15364" width="5.140625" style="1" customWidth="1"/>
    <col min="15365" max="15365" width="15.28515625" style="1" customWidth="1"/>
    <col min="15366" max="15366" width="18.140625" style="1" customWidth="1"/>
    <col min="15367" max="15367" width="16.28515625" style="1" customWidth="1"/>
    <col min="15368" max="15616" width="10.42578125" style="1"/>
    <col min="15617" max="15617" width="7.140625" style="1" customWidth="1"/>
    <col min="15618" max="15618" width="16.28515625" style="1" customWidth="1"/>
    <col min="15619" max="15619" width="48.7109375" style="1" customWidth="1"/>
    <col min="15620" max="15620" width="5.140625" style="1" customWidth="1"/>
    <col min="15621" max="15621" width="15.28515625" style="1" customWidth="1"/>
    <col min="15622" max="15622" width="18.140625" style="1" customWidth="1"/>
    <col min="15623" max="15623" width="16.28515625" style="1" customWidth="1"/>
    <col min="15624" max="15872" width="10.42578125" style="1"/>
    <col min="15873" max="15873" width="7.140625" style="1" customWidth="1"/>
    <col min="15874" max="15874" width="16.28515625" style="1" customWidth="1"/>
    <col min="15875" max="15875" width="48.7109375" style="1" customWidth="1"/>
    <col min="15876" max="15876" width="5.140625" style="1" customWidth="1"/>
    <col min="15877" max="15877" width="15.28515625" style="1" customWidth="1"/>
    <col min="15878" max="15878" width="18.140625" style="1" customWidth="1"/>
    <col min="15879" max="15879" width="16.28515625" style="1" customWidth="1"/>
    <col min="15880" max="16128" width="10.42578125" style="1"/>
    <col min="16129" max="16129" width="7.140625" style="1" customWidth="1"/>
    <col min="16130" max="16130" width="16.28515625" style="1" customWidth="1"/>
    <col min="16131" max="16131" width="48.7109375" style="1" customWidth="1"/>
    <col min="16132" max="16132" width="5.140625" style="1" customWidth="1"/>
    <col min="16133" max="16133" width="15.28515625" style="1" customWidth="1"/>
    <col min="16134" max="16134" width="18.140625" style="1" customWidth="1"/>
    <col min="16135" max="16135" width="16.28515625" style="1" customWidth="1"/>
    <col min="16136" max="16384" width="10.42578125" style="1"/>
  </cols>
  <sheetData>
    <row r="1" spans="1:7" ht="27.75" customHeight="1">
      <c r="A1" s="89" t="s">
        <v>0</v>
      </c>
      <c r="B1" s="89"/>
      <c r="C1" s="89"/>
      <c r="D1" s="89"/>
      <c r="E1" s="90"/>
      <c r="F1" s="89"/>
      <c r="G1" s="89"/>
    </row>
    <row r="2" spans="1:7" ht="12.75" customHeight="1">
      <c r="A2" s="2" t="s">
        <v>1</v>
      </c>
      <c r="B2" s="3"/>
      <c r="C2" s="3"/>
      <c r="D2" s="3"/>
      <c r="E2" s="4"/>
      <c r="F2" s="3"/>
      <c r="G2" s="3"/>
    </row>
    <row r="3" spans="1:7" ht="12.75" customHeight="1">
      <c r="A3" s="2" t="s">
        <v>140</v>
      </c>
      <c r="B3" s="3"/>
      <c r="C3" s="3"/>
      <c r="D3" s="3"/>
      <c r="E3" s="4"/>
      <c r="F3" s="3"/>
      <c r="G3" s="36"/>
    </row>
    <row r="4" spans="1:7" ht="13.5" customHeight="1">
      <c r="A4" s="2"/>
      <c r="B4" s="2"/>
      <c r="C4" s="5"/>
      <c r="D4" s="3"/>
      <c r="E4" s="4"/>
      <c r="F4" s="3"/>
      <c r="G4" s="3"/>
    </row>
    <row r="5" spans="1:7" ht="13.5" customHeight="1">
      <c r="A5" s="3" t="s">
        <v>2</v>
      </c>
      <c r="B5" s="6"/>
      <c r="C5" s="6"/>
      <c r="D5" s="6"/>
      <c r="F5" s="8"/>
      <c r="G5" s="8"/>
    </row>
    <row r="6" spans="1:7" ht="13.5" customHeight="1">
      <c r="A6" s="84" t="s">
        <v>132</v>
      </c>
      <c r="B6" s="6"/>
      <c r="C6" s="6"/>
      <c r="D6" s="6"/>
      <c r="F6" s="91" t="s">
        <v>92</v>
      </c>
      <c r="G6" s="92"/>
    </row>
    <row r="7" spans="1:7" ht="13.5" customHeight="1">
      <c r="A7" s="3" t="s">
        <v>3</v>
      </c>
      <c r="B7" s="6"/>
      <c r="C7" s="6"/>
      <c r="D7" s="6"/>
      <c r="F7" s="3" t="s">
        <v>93</v>
      </c>
      <c r="G7" s="37">
        <v>44970</v>
      </c>
    </row>
    <row r="8" spans="1:7" ht="6.75" customHeight="1">
      <c r="A8" s="9"/>
      <c r="B8" s="9"/>
      <c r="C8" s="9"/>
      <c r="D8" s="9"/>
      <c r="E8" s="1"/>
      <c r="F8" s="9"/>
      <c r="G8" s="9"/>
    </row>
    <row r="9" spans="1:7" ht="22.5" customHeight="1">
      <c r="A9" s="10" t="s">
        <v>4</v>
      </c>
      <c r="B9" s="10" t="s">
        <v>5</v>
      </c>
      <c r="C9" s="10" t="s">
        <v>6</v>
      </c>
      <c r="D9" s="10" t="s">
        <v>7</v>
      </c>
      <c r="E9" s="11" t="s">
        <v>8</v>
      </c>
      <c r="F9" s="10" t="s">
        <v>9</v>
      </c>
      <c r="G9" s="10" t="s">
        <v>10</v>
      </c>
    </row>
    <row r="10" spans="1:7" ht="12.75" hidden="1" customHeight="1">
      <c r="A10" s="12" t="s">
        <v>11</v>
      </c>
      <c r="B10" s="12" t="s">
        <v>12</v>
      </c>
      <c r="C10" s="12" t="s">
        <v>13</v>
      </c>
      <c r="D10" s="12" t="s">
        <v>14</v>
      </c>
      <c r="E10" s="13" t="s">
        <v>15</v>
      </c>
      <c r="F10" s="12" t="s">
        <v>16</v>
      </c>
      <c r="G10" s="12" t="s">
        <v>17</v>
      </c>
    </row>
    <row r="11" spans="1:7" ht="4.5" customHeight="1">
      <c r="A11" s="9"/>
      <c r="B11" s="9"/>
      <c r="C11" s="9"/>
      <c r="D11" s="9"/>
      <c r="E11" s="1"/>
      <c r="F11" s="9"/>
      <c r="G11" s="9"/>
    </row>
    <row r="12" spans="1:7" ht="25.5" customHeight="1">
      <c r="A12" s="14"/>
      <c r="B12" s="15" t="s">
        <v>18</v>
      </c>
      <c r="C12" s="15" t="s">
        <v>19</v>
      </c>
      <c r="D12" s="15"/>
      <c r="E12" s="16"/>
      <c r="F12" s="16"/>
      <c r="G12" s="38">
        <f>G13+G22+G24+G34+G31+G39</f>
        <v>0</v>
      </c>
    </row>
    <row r="13" spans="1:7" ht="24" customHeight="1">
      <c r="A13" s="17"/>
      <c r="B13" s="18" t="s">
        <v>11</v>
      </c>
      <c r="C13" s="18" t="s">
        <v>20</v>
      </c>
      <c r="D13" s="18"/>
      <c r="E13" s="19"/>
      <c r="F13" s="19"/>
      <c r="G13" s="40">
        <f>SUM(G14:G21)</f>
        <v>0</v>
      </c>
    </row>
    <row r="14" spans="1:7" ht="24" customHeight="1">
      <c r="A14" s="20">
        <v>20</v>
      </c>
      <c r="B14" s="21" t="s">
        <v>141</v>
      </c>
      <c r="C14" s="21" t="s">
        <v>142</v>
      </c>
      <c r="D14" s="21" t="s">
        <v>23</v>
      </c>
      <c r="E14" s="22">
        <v>35</v>
      </c>
      <c r="F14" s="22"/>
      <c r="G14" s="41">
        <f t="shared" ref="G14:G21" si="0">ROUND(E14*F14,2)</f>
        <v>0</v>
      </c>
    </row>
    <row r="15" spans="1:7" ht="13.5" customHeight="1">
      <c r="A15" s="46">
        <v>21</v>
      </c>
      <c r="B15" s="47" t="s">
        <v>143</v>
      </c>
      <c r="C15" s="47" t="s">
        <v>144</v>
      </c>
      <c r="D15" s="47" t="s">
        <v>145</v>
      </c>
      <c r="E15" s="48">
        <v>1.103</v>
      </c>
      <c r="F15" s="48"/>
      <c r="G15" s="49">
        <f t="shared" si="0"/>
        <v>0</v>
      </c>
    </row>
    <row r="16" spans="1:7" ht="24" customHeight="1">
      <c r="A16" s="20">
        <v>22</v>
      </c>
      <c r="B16" s="21" t="s">
        <v>146</v>
      </c>
      <c r="C16" s="21" t="s">
        <v>147</v>
      </c>
      <c r="D16" s="21" t="s">
        <v>23</v>
      </c>
      <c r="E16" s="22">
        <v>35</v>
      </c>
      <c r="F16" s="22"/>
      <c r="G16" s="41">
        <f t="shared" si="0"/>
        <v>0</v>
      </c>
    </row>
    <row r="17" spans="1:7" ht="24" customHeight="1">
      <c r="A17" s="20">
        <v>23</v>
      </c>
      <c r="B17" s="21" t="s">
        <v>148</v>
      </c>
      <c r="C17" s="21" t="s">
        <v>149</v>
      </c>
      <c r="D17" s="21" t="s">
        <v>23</v>
      </c>
      <c r="E17" s="22">
        <v>35</v>
      </c>
      <c r="F17" s="22"/>
      <c r="G17" s="41">
        <f t="shared" si="0"/>
        <v>0</v>
      </c>
    </row>
    <row r="18" spans="1:7" ht="13.5" customHeight="1">
      <c r="A18" s="20">
        <v>24</v>
      </c>
      <c r="B18" s="21" t="s">
        <v>150</v>
      </c>
      <c r="C18" s="21" t="s">
        <v>151</v>
      </c>
      <c r="D18" s="21" t="s">
        <v>23</v>
      </c>
      <c r="E18" s="22">
        <v>35</v>
      </c>
      <c r="F18" s="22"/>
      <c r="G18" s="41">
        <f t="shared" si="0"/>
        <v>0</v>
      </c>
    </row>
    <row r="19" spans="1:7" ht="24" customHeight="1">
      <c r="A19" s="20">
        <v>25</v>
      </c>
      <c r="B19" s="21" t="s">
        <v>152</v>
      </c>
      <c r="C19" s="21" t="s">
        <v>153</v>
      </c>
      <c r="D19" s="21" t="s">
        <v>23</v>
      </c>
      <c r="E19" s="22">
        <v>35</v>
      </c>
      <c r="F19" s="22"/>
      <c r="G19" s="41">
        <f t="shared" si="0"/>
        <v>0</v>
      </c>
    </row>
    <row r="20" spans="1:7" ht="13.5" customHeight="1">
      <c r="A20" s="46">
        <v>26</v>
      </c>
      <c r="B20" s="47" t="s">
        <v>154</v>
      </c>
      <c r="C20" s="47" t="s">
        <v>155</v>
      </c>
      <c r="D20" s="47" t="s">
        <v>156</v>
      </c>
      <c r="E20" s="48">
        <v>1.3280000000000001</v>
      </c>
      <c r="F20" s="48"/>
      <c r="G20" s="49">
        <f t="shared" si="0"/>
        <v>0</v>
      </c>
    </row>
    <row r="21" spans="1:7" ht="13.5" customHeight="1">
      <c r="A21" s="20">
        <v>27</v>
      </c>
      <c r="B21" s="21" t="s">
        <v>157</v>
      </c>
      <c r="C21" s="21" t="s">
        <v>158</v>
      </c>
      <c r="D21" s="21" t="s">
        <v>34</v>
      </c>
      <c r="E21" s="22">
        <v>2.214</v>
      </c>
      <c r="F21" s="22"/>
      <c r="G21" s="41">
        <f t="shared" si="0"/>
        <v>0</v>
      </c>
    </row>
    <row r="22" spans="1:7" ht="24" customHeight="1">
      <c r="A22" s="17"/>
      <c r="B22" s="18" t="s">
        <v>14</v>
      </c>
      <c r="C22" s="18" t="s">
        <v>159</v>
      </c>
      <c r="D22" s="18"/>
      <c r="E22" s="19"/>
      <c r="F22" s="19"/>
      <c r="G22" s="40">
        <f>SUM(G23)</f>
        <v>0</v>
      </c>
    </row>
    <row r="23" spans="1:7" ht="13.5" customHeight="1">
      <c r="A23" s="20">
        <v>28</v>
      </c>
      <c r="B23" s="21" t="s">
        <v>160</v>
      </c>
      <c r="C23" s="21" t="s">
        <v>161</v>
      </c>
      <c r="D23" s="21" t="s">
        <v>48</v>
      </c>
      <c r="E23" s="22">
        <v>3.4</v>
      </c>
      <c r="F23" s="22"/>
      <c r="G23" s="41">
        <f>ROUND(E23*F23,2)</f>
        <v>0</v>
      </c>
    </row>
    <row r="24" spans="1:7" ht="24" customHeight="1">
      <c r="A24" s="17"/>
      <c r="B24" s="18" t="s">
        <v>15</v>
      </c>
      <c r="C24" s="18" t="s">
        <v>162</v>
      </c>
      <c r="D24" s="18"/>
      <c r="E24" s="19"/>
      <c r="F24" s="19"/>
      <c r="G24" s="40">
        <f>SUM(G25:G30)</f>
        <v>0</v>
      </c>
    </row>
    <row r="25" spans="1:7" ht="13.5" customHeight="1">
      <c r="A25" s="20">
        <v>29</v>
      </c>
      <c r="B25" s="21" t="s">
        <v>163</v>
      </c>
      <c r="C25" s="21" t="s">
        <v>164</v>
      </c>
      <c r="D25" s="21" t="s">
        <v>23</v>
      </c>
      <c r="E25" s="22">
        <v>32.5</v>
      </c>
      <c r="F25" s="22"/>
      <c r="G25" s="41">
        <f t="shared" ref="G25:G30" si="1">ROUND(E25*F25,2)</f>
        <v>0</v>
      </c>
    </row>
    <row r="26" spans="1:7" ht="24" customHeight="1">
      <c r="A26" s="20">
        <v>30</v>
      </c>
      <c r="B26" s="21" t="s">
        <v>165</v>
      </c>
      <c r="C26" s="21" t="s">
        <v>166</v>
      </c>
      <c r="D26" s="21" t="s">
        <v>23</v>
      </c>
      <c r="E26" s="22">
        <v>32.5</v>
      </c>
      <c r="F26" s="22"/>
      <c r="G26" s="41">
        <f t="shared" si="1"/>
        <v>0</v>
      </c>
    </row>
    <row r="27" spans="1:7" ht="24" customHeight="1">
      <c r="A27" s="20">
        <v>31</v>
      </c>
      <c r="B27" s="21" t="s">
        <v>167</v>
      </c>
      <c r="C27" s="21" t="s">
        <v>168</v>
      </c>
      <c r="D27" s="21" t="s">
        <v>23</v>
      </c>
      <c r="E27" s="22">
        <v>13.15</v>
      </c>
      <c r="F27" s="22"/>
      <c r="G27" s="41">
        <f t="shared" si="1"/>
        <v>0</v>
      </c>
    </row>
    <row r="28" spans="1:7" ht="24" customHeight="1">
      <c r="A28" s="20">
        <v>32</v>
      </c>
      <c r="B28" s="21" t="s">
        <v>169</v>
      </c>
      <c r="C28" s="21" t="s">
        <v>170</v>
      </c>
      <c r="D28" s="21" t="s">
        <v>23</v>
      </c>
      <c r="E28" s="22">
        <v>13.15</v>
      </c>
      <c r="F28" s="22"/>
      <c r="G28" s="41">
        <f t="shared" si="1"/>
        <v>0</v>
      </c>
    </row>
    <row r="29" spans="1:7" ht="13.5" customHeight="1">
      <c r="A29" s="20">
        <v>33</v>
      </c>
      <c r="B29" s="21" t="s">
        <v>171</v>
      </c>
      <c r="C29" s="21" t="s">
        <v>172</v>
      </c>
      <c r="D29" s="21" t="s">
        <v>23</v>
      </c>
      <c r="E29" s="22">
        <v>13.15</v>
      </c>
      <c r="F29" s="22"/>
      <c r="G29" s="41">
        <f t="shared" si="1"/>
        <v>0</v>
      </c>
    </row>
    <row r="30" spans="1:7" ht="34.5" customHeight="1">
      <c r="A30" s="46">
        <v>34</v>
      </c>
      <c r="B30" s="47" t="s">
        <v>173</v>
      </c>
      <c r="C30" s="47" t="s">
        <v>174</v>
      </c>
      <c r="D30" s="47" t="s">
        <v>48</v>
      </c>
      <c r="E30" s="48">
        <v>33</v>
      </c>
      <c r="F30" s="48"/>
      <c r="G30" s="49">
        <f t="shared" si="1"/>
        <v>0</v>
      </c>
    </row>
    <row r="31" spans="1:7" ht="24" customHeight="1">
      <c r="A31" s="17"/>
      <c r="B31" s="18" t="s">
        <v>16</v>
      </c>
      <c r="C31" s="18" t="s">
        <v>50</v>
      </c>
      <c r="D31" s="18"/>
      <c r="E31" s="19"/>
      <c r="F31" s="19"/>
      <c r="G31" s="40">
        <f>SUM(G32:G33)</f>
        <v>0</v>
      </c>
    </row>
    <row r="32" spans="1:7" ht="13.5" customHeight="1">
      <c r="A32" s="20">
        <v>52</v>
      </c>
      <c r="B32" s="21" t="s">
        <v>111</v>
      </c>
      <c r="C32" s="21" t="s">
        <v>112</v>
      </c>
      <c r="D32" s="21" t="s">
        <v>23</v>
      </c>
      <c r="E32" s="22">
        <v>96.9</v>
      </c>
      <c r="F32" s="22"/>
      <c r="G32" s="41">
        <f>ROUND(E32*F32,2)</f>
        <v>0</v>
      </c>
    </row>
    <row r="33" spans="1:7" ht="13.5" customHeight="1">
      <c r="A33" s="20">
        <v>55</v>
      </c>
      <c r="B33" s="21" t="s">
        <v>113</v>
      </c>
      <c r="C33" s="21" t="s">
        <v>114</v>
      </c>
      <c r="D33" s="21" t="s">
        <v>34</v>
      </c>
      <c r="E33" s="22">
        <v>0.55600000000000005</v>
      </c>
      <c r="F33" s="22"/>
      <c r="G33" s="41">
        <f>ROUND(E33*F33,2)</f>
        <v>0</v>
      </c>
    </row>
    <row r="34" spans="1:7" ht="24" customHeight="1">
      <c r="A34" s="17"/>
      <c r="B34" s="18" t="s">
        <v>55</v>
      </c>
      <c r="C34" s="18" t="s">
        <v>56</v>
      </c>
      <c r="D34" s="18"/>
      <c r="E34" s="19"/>
      <c r="F34" s="19"/>
      <c r="G34" s="40">
        <f>SUM(G35:G38)</f>
        <v>0</v>
      </c>
    </row>
    <row r="35" spans="1:7" ht="24" customHeight="1">
      <c r="A35" s="20">
        <v>57</v>
      </c>
      <c r="B35" s="21" t="s">
        <v>59</v>
      </c>
      <c r="C35" s="21" t="s">
        <v>60</v>
      </c>
      <c r="D35" s="21" t="s">
        <v>23</v>
      </c>
      <c r="E35" s="22">
        <v>87.6</v>
      </c>
      <c r="F35" s="22"/>
      <c r="G35" s="41">
        <f>ROUND(E35*F35,2)</f>
        <v>0</v>
      </c>
    </row>
    <row r="36" spans="1:7" ht="34.5" customHeight="1">
      <c r="A36" s="20">
        <v>58</v>
      </c>
      <c r="B36" s="21" t="s">
        <v>61</v>
      </c>
      <c r="C36" s="21" t="s">
        <v>62</v>
      </c>
      <c r="D36" s="21" t="s">
        <v>23</v>
      </c>
      <c r="E36" s="22">
        <v>87.6</v>
      </c>
      <c r="F36" s="22"/>
      <c r="G36" s="41">
        <f t="shared" ref="G36:G38" si="2">ROUND(E36*F36,2)</f>
        <v>0</v>
      </c>
    </row>
    <row r="37" spans="1:7" ht="24" customHeight="1">
      <c r="A37" s="20">
        <v>59</v>
      </c>
      <c r="B37" s="21" t="s">
        <v>63</v>
      </c>
      <c r="C37" s="21" t="s">
        <v>64</v>
      </c>
      <c r="D37" s="21" t="s">
        <v>23</v>
      </c>
      <c r="E37" s="22">
        <v>87.6</v>
      </c>
      <c r="F37" s="22"/>
      <c r="G37" s="41">
        <f t="shared" si="2"/>
        <v>0</v>
      </c>
    </row>
    <row r="38" spans="1:7" ht="13.5" customHeight="1">
      <c r="A38" s="20">
        <v>60</v>
      </c>
      <c r="B38" s="21" t="s">
        <v>175</v>
      </c>
      <c r="C38" s="21" t="s">
        <v>176</v>
      </c>
      <c r="D38" s="21" t="s">
        <v>23</v>
      </c>
      <c r="E38" s="22">
        <v>111.845</v>
      </c>
      <c r="F38" s="22"/>
      <c r="G38" s="41">
        <f t="shared" si="2"/>
        <v>0</v>
      </c>
    </row>
    <row r="39" spans="1:7" ht="24" customHeight="1">
      <c r="A39" s="17"/>
      <c r="B39" s="18" t="s">
        <v>115</v>
      </c>
      <c r="C39" s="18" t="s">
        <v>116</v>
      </c>
      <c r="D39" s="18"/>
      <c r="E39" s="19"/>
      <c r="F39" s="19"/>
      <c r="G39" s="40">
        <f>SUM(G40)</f>
        <v>0</v>
      </c>
    </row>
    <row r="40" spans="1:7" ht="24" customHeight="1">
      <c r="A40" s="20">
        <v>73</v>
      </c>
      <c r="B40" s="21" t="s">
        <v>117</v>
      </c>
      <c r="C40" s="21" t="s">
        <v>118</v>
      </c>
      <c r="D40" s="21" t="s">
        <v>45</v>
      </c>
      <c r="E40" s="22">
        <v>10</v>
      </c>
      <c r="F40" s="22"/>
      <c r="G40" s="41">
        <f>ROUND(E40*F40,2)</f>
        <v>0</v>
      </c>
    </row>
    <row r="41" spans="1:7" ht="25.5" customHeight="1">
      <c r="A41" s="14"/>
      <c r="B41" s="15" t="s">
        <v>87</v>
      </c>
      <c r="C41" s="15" t="s">
        <v>88</v>
      </c>
      <c r="D41" s="15"/>
      <c r="E41" s="16"/>
      <c r="F41" s="16"/>
      <c r="G41" s="42">
        <f>G42+G45</f>
        <v>0</v>
      </c>
    </row>
    <row r="42" spans="1:7" ht="24" customHeight="1">
      <c r="A42" s="17"/>
      <c r="B42" s="18" t="s">
        <v>177</v>
      </c>
      <c r="C42" s="18" t="s">
        <v>178</v>
      </c>
      <c r="D42" s="18"/>
      <c r="E42" s="19"/>
      <c r="F42" s="19"/>
      <c r="G42" s="40">
        <f>SUM(G43:G44)</f>
        <v>0</v>
      </c>
    </row>
    <row r="43" spans="1:7" ht="13.5" customHeight="1">
      <c r="A43" s="46">
        <v>74</v>
      </c>
      <c r="B43" s="47" t="s">
        <v>179</v>
      </c>
      <c r="C43" s="47" t="s">
        <v>180</v>
      </c>
      <c r="D43" s="47" t="s">
        <v>181</v>
      </c>
      <c r="E43" s="48">
        <v>56</v>
      </c>
      <c r="F43" s="48"/>
      <c r="G43" s="49">
        <f>ROUND(E43*F43,2)</f>
        <v>0</v>
      </c>
    </row>
    <row r="44" spans="1:7" ht="24" customHeight="1">
      <c r="A44" s="20">
        <v>75</v>
      </c>
      <c r="B44" s="21" t="s">
        <v>182</v>
      </c>
      <c r="C44" s="21" t="s">
        <v>183</v>
      </c>
      <c r="D44" s="21" t="s">
        <v>184</v>
      </c>
      <c r="E44" s="22">
        <v>1.2</v>
      </c>
      <c r="F44" s="22"/>
      <c r="G44" s="41">
        <f>ROUND(E44*F44,2)</f>
        <v>0</v>
      </c>
    </row>
    <row r="45" spans="1:7" ht="24" customHeight="1">
      <c r="A45" s="23"/>
      <c r="B45" s="24"/>
      <c r="C45" s="25" t="s">
        <v>89</v>
      </c>
      <c r="D45" s="19"/>
      <c r="E45" s="19"/>
      <c r="F45" s="19"/>
      <c r="G45" s="43">
        <f>SUM(G46)</f>
        <v>0</v>
      </c>
    </row>
    <row r="46" spans="1:7" ht="24" customHeight="1">
      <c r="A46" s="26">
        <v>76</v>
      </c>
      <c r="B46" s="27" t="s">
        <v>90</v>
      </c>
      <c r="C46" s="28" t="s">
        <v>91</v>
      </c>
      <c r="D46" s="29" t="s">
        <v>49</v>
      </c>
      <c r="E46" s="30">
        <v>1</v>
      </c>
      <c r="F46" s="30"/>
      <c r="G46" s="44">
        <f>ROUND(E46*F46,2)</f>
        <v>0</v>
      </c>
    </row>
    <row r="47" spans="1:7" ht="27" customHeight="1">
      <c r="A47" s="31"/>
      <c r="B47" s="32"/>
      <c r="C47" s="39" t="s">
        <v>95</v>
      </c>
      <c r="D47" s="32"/>
      <c r="E47" s="33"/>
      <c r="F47" s="33"/>
      <c r="G47" s="45">
        <f>G12+G41</f>
        <v>0</v>
      </c>
    </row>
    <row r="49" spans="3:7" ht="18">
      <c r="C49" s="82" t="s">
        <v>187</v>
      </c>
      <c r="G49" s="83">
        <f>G47*1.2</f>
        <v>0</v>
      </c>
    </row>
  </sheetData>
  <mergeCells count="2">
    <mergeCell ref="A1:G1"/>
    <mergeCell ref="F6:G6"/>
  </mergeCells>
  <pageMargins left="0.39370078740157483" right="0.39370078740157483" top="0.59055118110236227" bottom="0.59055118110236227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Rekapitulácia</vt:lpstr>
      <vt:lpstr>Zadanie I. Etapa</vt:lpstr>
      <vt:lpstr>Zadanie II. Etapa</vt:lpstr>
      <vt:lpstr>'Zadanie I. Etapa'!Názvy_tlače</vt:lpstr>
      <vt:lpstr>'Zadanie II. Etapa'!Názvy_tlače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Chrenko</dc:creator>
  <cp:lastModifiedBy>Chrenko</cp:lastModifiedBy>
  <cp:lastPrinted>2023-02-20T08:02:41Z</cp:lastPrinted>
  <dcterms:created xsi:type="dcterms:W3CDTF">2022-06-30T05:51:15Z</dcterms:created>
  <dcterms:modified xsi:type="dcterms:W3CDTF">2023-02-20T08:19:21Z</dcterms:modified>
</cp:coreProperties>
</file>